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_Presenze" sheetId="1" r:id="rId1"/>
  </sheets>
  <definedNames>
    <definedName name="Data_Iniziale">'Foglio_Presenze'!$B$12</definedName>
    <definedName name="Loan_Start">'Foglio_Presenze'!#REF!</definedName>
  </definedNames>
  <calcPr fullCalcOnLoad="1"/>
</workbook>
</file>

<file path=xl/sharedStrings.xml><?xml version="1.0" encoding="utf-8"?>
<sst xmlns="http://schemas.openxmlformats.org/spreadsheetml/2006/main" count="53" uniqueCount="40">
  <si>
    <t>Azienda</t>
  </si>
  <si>
    <t>Verdi&amp;Gialli</t>
  </si>
  <si>
    <t>Cognome</t>
  </si>
  <si>
    <t>Mario</t>
  </si>
  <si>
    <t>Nome</t>
  </si>
  <si>
    <t>Bianchi</t>
  </si>
  <si>
    <t>Malattia/Ferie</t>
  </si>
  <si>
    <t>ritardi</t>
  </si>
  <si>
    <t>Ore</t>
  </si>
  <si>
    <t>Mese</t>
  </si>
  <si>
    <t>Anno</t>
  </si>
  <si>
    <t>ord.</t>
  </si>
  <si>
    <t>straord.</t>
  </si>
  <si>
    <t>festive</t>
  </si>
  <si>
    <t>notturne</t>
  </si>
  <si>
    <t>■</t>
  </si>
  <si>
    <t>Fe</t>
  </si>
  <si>
    <t>Festività</t>
  </si>
  <si>
    <t>Ingresso e uscita</t>
  </si>
  <si>
    <t>M</t>
  </si>
  <si>
    <t>Malattia</t>
  </si>
  <si>
    <t>Mattino</t>
  </si>
  <si>
    <t>dalle</t>
  </si>
  <si>
    <t>alle</t>
  </si>
  <si>
    <t>F</t>
  </si>
  <si>
    <t>Ferie</t>
  </si>
  <si>
    <t>Pomeriggio</t>
  </si>
  <si>
    <t>mattino</t>
  </si>
  <si>
    <t>pomeriggio</t>
  </si>
  <si>
    <t>Permessi</t>
  </si>
  <si>
    <t>Data</t>
  </si>
  <si>
    <t>entrata</t>
  </si>
  <si>
    <t>uscita</t>
  </si>
  <si>
    <t>presenze gg.</t>
  </si>
  <si>
    <t>Ass.malattia gg.</t>
  </si>
  <si>
    <t>ore straordinarie</t>
  </si>
  <si>
    <t>ferie gg.</t>
  </si>
  <si>
    <t>ore notturne</t>
  </si>
  <si>
    <t>ore permesso</t>
  </si>
  <si>
    <t>festività gg.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</si>
</sst>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:MM;@"/>
    <numFmt numFmtId="166" formatCode="DD/MM/YYYY"/>
    <numFmt numFmtId="167" formatCode="D/M;@"/>
    <numFmt numFmtId="168" formatCode="H:MM"/>
    <numFmt numFmtId="169" formatCode="0;[RED]0"/>
  </numFmts>
  <fonts count="12">
    <font>
      <sz val="10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4"/>
      <color indexed="53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6"/>
      <color indexed="10"/>
      <name val="Arial"/>
      <family val="2"/>
    </font>
    <font>
      <sz val="16"/>
      <color indexed="50"/>
      <name val="Arial"/>
      <family val="2"/>
    </font>
    <font>
      <sz val="9"/>
      <name val="Verdana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42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4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46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>
        <color indexed="42"/>
      </right>
      <top style="thin">
        <color indexed="42"/>
      </top>
      <bottom style="medium">
        <color indexed="8"/>
      </bottom>
    </border>
    <border>
      <left style="thin">
        <color indexed="42"/>
      </left>
      <right style="medium">
        <color indexed="8"/>
      </right>
      <top style="thin">
        <color indexed="42"/>
      </top>
      <bottom style="medium">
        <color indexed="8"/>
      </bottom>
    </border>
    <border>
      <left style="medium">
        <color indexed="8"/>
      </left>
      <right style="thin">
        <color indexed="46"/>
      </right>
      <top style="thin">
        <color indexed="46"/>
      </top>
      <bottom style="medium">
        <color indexed="8"/>
      </bottom>
    </border>
    <border>
      <left style="thin">
        <color indexed="46"/>
      </left>
      <right style="medium">
        <color indexed="8"/>
      </right>
      <top style="thin">
        <color indexed="46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18"/>
      </bottom>
    </border>
    <border>
      <left style="medium">
        <color indexed="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8"/>
      </right>
      <top style="thin">
        <color indexed="18"/>
      </top>
      <bottom style="thin">
        <color indexed="18"/>
      </bottom>
    </border>
    <border>
      <left style="medium">
        <color indexed="8"/>
      </left>
      <right style="medium">
        <color indexed="8"/>
      </right>
      <top style="thin">
        <color indexed="18"/>
      </top>
      <bottom style="thin">
        <color indexed="18"/>
      </bottom>
    </border>
    <border>
      <left>
        <color indexed="63"/>
      </left>
      <right style="medium">
        <color indexed="8"/>
      </right>
      <top style="thin">
        <color indexed="18"/>
      </top>
      <bottom style="thin">
        <color indexed="18"/>
      </bottom>
    </border>
    <border>
      <left style="medium">
        <color indexed="8"/>
      </left>
      <right style="medium">
        <color indexed="8"/>
      </right>
      <top style="thin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1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1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2" fillId="2" borderId="1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3" fillId="2" borderId="2" xfId="0" applyFont="1" applyFill="1" applyBorder="1" applyAlignment="1">
      <alignment/>
    </xf>
    <xf numFmtId="164" fontId="1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/>
    </xf>
    <xf numFmtId="164" fontId="1" fillId="2" borderId="5" xfId="0" applyFont="1" applyFill="1" applyBorder="1" applyAlignment="1">
      <alignment/>
    </xf>
    <xf numFmtId="164" fontId="1" fillId="0" borderId="6" xfId="0" applyFont="1" applyFill="1" applyBorder="1" applyAlignment="1">
      <alignment horizontal="center"/>
    </xf>
    <xf numFmtId="164" fontId="1" fillId="2" borderId="7" xfId="0" applyFont="1" applyFill="1" applyBorder="1" applyAlignment="1">
      <alignment horizontal="center"/>
    </xf>
    <xf numFmtId="164" fontId="1" fillId="2" borderId="7" xfId="0" applyFont="1" applyFill="1" applyBorder="1" applyAlignment="1">
      <alignment/>
    </xf>
    <xf numFmtId="164" fontId="1" fillId="2" borderId="8" xfId="0" applyFont="1" applyFill="1" applyBorder="1" applyAlignment="1">
      <alignment/>
    </xf>
    <xf numFmtId="164" fontId="2" fillId="2" borderId="9" xfId="0" applyFont="1" applyFill="1" applyBorder="1" applyAlignment="1">
      <alignment/>
    </xf>
    <xf numFmtId="164" fontId="1" fillId="0" borderId="10" xfId="0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1" fillId="0" borderId="10" xfId="0" applyFont="1" applyFill="1" applyBorder="1" applyAlignment="1">
      <alignment/>
    </xf>
    <xf numFmtId="164" fontId="1" fillId="2" borderId="3" xfId="0" applyFont="1" applyFill="1" applyBorder="1" applyAlignment="1">
      <alignment horizontal="center"/>
    </xf>
    <xf numFmtId="164" fontId="2" fillId="3" borderId="11" xfId="0" applyFont="1" applyFill="1" applyBorder="1" applyAlignment="1">
      <alignment horizontal="center" textRotation="90"/>
    </xf>
    <xf numFmtId="164" fontId="2" fillId="4" borderId="11" xfId="0" applyFont="1" applyFill="1" applyBorder="1" applyAlignment="1">
      <alignment horizontal="center"/>
    </xf>
    <xf numFmtId="164" fontId="2" fillId="2" borderId="10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4" fontId="2" fillId="4" borderId="11" xfId="0" applyFont="1" applyFill="1" applyBorder="1" applyAlignment="1">
      <alignment textRotation="90"/>
    </xf>
    <xf numFmtId="164" fontId="4" fillId="2" borderId="12" xfId="0" applyFont="1" applyFill="1" applyBorder="1" applyAlignment="1">
      <alignment/>
    </xf>
    <xf numFmtId="164" fontId="5" fillId="2" borderId="12" xfId="0" applyFont="1" applyFill="1" applyBorder="1" applyAlignment="1">
      <alignment/>
    </xf>
    <xf numFmtId="164" fontId="6" fillId="2" borderId="12" xfId="0" applyFont="1" applyFill="1" applyBorder="1" applyAlignment="1">
      <alignment horizontal="left"/>
    </xf>
    <xf numFmtId="164" fontId="1" fillId="2" borderId="0" xfId="0" applyFont="1" applyFill="1" applyBorder="1" applyAlignment="1">
      <alignment horizontal="center"/>
    </xf>
    <xf numFmtId="164" fontId="7" fillId="2" borderId="13" xfId="0" applyFont="1" applyFill="1" applyBorder="1" applyAlignment="1">
      <alignment horizontal="center"/>
    </xf>
    <xf numFmtId="164" fontId="8" fillId="2" borderId="14" xfId="0" applyFont="1" applyFill="1" applyBorder="1" applyAlignment="1">
      <alignment/>
    </xf>
    <xf numFmtId="164" fontId="5" fillId="2" borderId="14" xfId="0" applyFont="1" applyFill="1" applyBorder="1" applyAlignment="1">
      <alignment/>
    </xf>
    <xf numFmtId="164" fontId="6" fillId="2" borderId="14" xfId="0" applyFont="1" applyFill="1" applyBorder="1" applyAlignment="1">
      <alignment horizontal="left"/>
    </xf>
    <xf numFmtId="164" fontId="1" fillId="2" borderId="10" xfId="0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4" fontId="9" fillId="2" borderId="16" xfId="0" applyFont="1" applyFill="1" applyBorder="1" applyAlignment="1">
      <alignment/>
    </xf>
    <xf numFmtId="164" fontId="5" fillId="2" borderId="16" xfId="0" applyFont="1" applyFill="1" applyBorder="1" applyAlignment="1">
      <alignment/>
    </xf>
    <xf numFmtId="164" fontId="6" fillId="2" borderId="16" xfId="0" applyFont="1" applyFill="1" applyBorder="1" applyAlignment="1">
      <alignment horizontal="left"/>
    </xf>
    <xf numFmtId="164" fontId="2" fillId="2" borderId="17" xfId="0" applyFont="1" applyFill="1" applyBorder="1" applyAlignment="1">
      <alignment/>
    </xf>
    <xf numFmtId="164" fontId="2" fillId="2" borderId="18" xfId="0" applyFont="1" applyFill="1" applyBorder="1" applyAlignment="1">
      <alignment horizontal="center"/>
    </xf>
    <xf numFmtId="164" fontId="2" fillId="2" borderId="19" xfId="0" applyFont="1" applyFill="1" applyBorder="1" applyAlignment="1">
      <alignment horizontal="center"/>
    </xf>
    <xf numFmtId="164" fontId="2" fillId="2" borderId="17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4" fontId="2" fillId="5" borderId="20" xfId="0" applyFont="1" applyFill="1" applyBorder="1" applyAlignment="1">
      <alignment horizontal="center"/>
    </xf>
    <xf numFmtId="164" fontId="2" fillId="5" borderId="21" xfId="0" applyFont="1" applyFill="1" applyBorder="1" applyAlignment="1">
      <alignment horizontal="center"/>
    </xf>
    <xf numFmtId="164" fontId="2" fillId="5" borderId="22" xfId="0" applyFont="1" applyFill="1" applyBorder="1" applyAlignment="1">
      <alignment horizontal="center" wrapText="1"/>
    </xf>
    <xf numFmtId="164" fontId="1" fillId="3" borderId="23" xfId="0" applyFont="1" applyFill="1" applyBorder="1" applyAlignment="1">
      <alignment/>
    </xf>
    <xf numFmtId="166" fontId="10" fillId="4" borderId="24" xfId="0" applyNumberFormat="1" applyFont="1" applyFill="1" applyBorder="1" applyAlignment="1">
      <alignment horizontal="center"/>
    </xf>
    <xf numFmtId="164" fontId="2" fillId="5" borderId="25" xfId="0" applyFont="1" applyFill="1" applyBorder="1" applyAlignment="1">
      <alignment horizontal="center"/>
    </xf>
    <xf numFmtId="164" fontId="2" fillId="5" borderId="26" xfId="0" applyFont="1" applyFill="1" applyBorder="1" applyAlignment="1">
      <alignment horizontal="center"/>
    </xf>
    <xf numFmtId="164" fontId="2" fillId="5" borderId="27" xfId="0" applyFont="1" applyFill="1" applyBorder="1" applyAlignment="1">
      <alignment horizontal="center"/>
    </xf>
    <xf numFmtId="164" fontId="2" fillId="5" borderId="28" xfId="0" applyFont="1" applyFill="1" applyBorder="1" applyAlignment="1">
      <alignment horizontal="center"/>
    </xf>
    <xf numFmtId="167" fontId="6" fillId="6" borderId="12" xfId="0" applyNumberFormat="1" applyFont="1" applyFill="1" applyBorder="1" applyAlignment="1">
      <alignment horizontal="left"/>
    </xf>
    <xf numFmtId="164" fontId="6" fillId="0" borderId="0" xfId="0" applyFont="1" applyAlignment="1">
      <alignment horizontal="left"/>
    </xf>
    <xf numFmtId="165" fontId="3" fillId="7" borderId="29" xfId="0" applyNumberFormat="1" applyFont="1" applyFill="1" applyBorder="1" applyAlignment="1">
      <alignment horizontal="center"/>
    </xf>
    <xf numFmtId="165" fontId="3" fillId="7" borderId="30" xfId="0" applyNumberFormat="1" applyFont="1" applyFill="1" applyBorder="1" applyAlignment="1">
      <alignment horizontal="center"/>
    </xf>
    <xf numFmtId="165" fontId="3" fillId="7" borderId="31" xfId="0" applyNumberFormat="1" applyFont="1" applyFill="1" applyBorder="1" applyAlignment="1">
      <alignment horizontal="center"/>
    </xf>
    <xf numFmtId="165" fontId="3" fillId="7" borderId="32" xfId="0" applyNumberFormat="1" applyFont="1" applyFill="1" applyBorder="1" applyAlignment="1">
      <alignment horizontal="center"/>
    </xf>
    <xf numFmtId="165" fontId="3" fillId="7" borderId="33" xfId="0" applyNumberFormat="1" applyFont="1" applyFill="1" applyBorder="1" applyAlignment="1">
      <alignment horizontal="center"/>
    </xf>
    <xf numFmtId="164" fontId="3" fillId="7" borderId="29" xfId="0" applyNumberFormat="1" applyFont="1" applyFill="1" applyBorder="1" applyAlignment="1">
      <alignment horizontal="center"/>
    </xf>
    <xf numFmtId="168" fontId="3" fillId="7" borderId="29" xfId="0" applyNumberFormat="1" applyFont="1" applyFill="1" applyBorder="1" applyAlignment="1">
      <alignment horizontal="center"/>
    </xf>
    <xf numFmtId="165" fontId="3" fillId="7" borderId="34" xfId="0" applyNumberFormat="1" applyFont="1" applyFill="1" applyBorder="1" applyAlignment="1">
      <alignment horizontal="center"/>
    </xf>
    <xf numFmtId="167" fontId="6" fillId="6" borderId="14" xfId="0" applyNumberFormat="1" applyFont="1" applyFill="1" applyBorder="1" applyAlignment="1">
      <alignment horizontal="left"/>
    </xf>
    <xf numFmtId="165" fontId="3" fillId="7" borderId="35" xfId="0" applyNumberFormat="1" applyFont="1" applyFill="1" applyBorder="1" applyAlignment="1">
      <alignment horizontal="center"/>
    </xf>
    <xf numFmtId="165" fontId="3" fillId="7" borderId="36" xfId="0" applyNumberFormat="1" applyFont="1" applyFill="1" applyBorder="1" applyAlignment="1">
      <alignment horizontal="center"/>
    </xf>
    <xf numFmtId="164" fontId="3" fillId="7" borderId="37" xfId="0" applyNumberFormat="1" applyFont="1" applyFill="1" applyBorder="1" applyAlignment="1">
      <alignment horizontal="center"/>
    </xf>
    <xf numFmtId="165" fontId="3" fillId="7" borderId="37" xfId="0" applyNumberFormat="1" applyFont="1" applyFill="1" applyBorder="1" applyAlignment="1">
      <alignment horizontal="center"/>
    </xf>
    <xf numFmtId="168" fontId="3" fillId="7" borderId="37" xfId="0" applyNumberFormat="1" applyFont="1" applyFill="1" applyBorder="1" applyAlignment="1">
      <alignment horizontal="center"/>
    </xf>
    <xf numFmtId="165" fontId="3" fillId="7" borderId="38" xfId="0" applyNumberFormat="1" applyFont="1" applyFill="1" applyBorder="1" applyAlignment="1">
      <alignment horizontal="center"/>
    </xf>
    <xf numFmtId="165" fontId="3" fillId="7" borderId="39" xfId="0" applyNumberFormat="1" applyFont="1" applyFill="1" applyBorder="1" applyAlignment="1">
      <alignment horizontal="center"/>
    </xf>
    <xf numFmtId="168" fontId="3" fillId="7" borderId="39" xfId="0" applyNumberFormat="1" applyFont="1" applyFill="1" applyBorder="1" applyAlignment="1">
      <alignment horizontal="center"/>
    </xf>
    <xf numFmtId="167" fontId="6" fillId="6" borderId="40" xfId="0" applyNumberFormat="1" applyFont="1" applyFill="1" applyBorder="1" applyAlignment="1">
      <alignment horizontal="left"/>
    </xf>
    <xf numFmtId="165" fontId="3" fillId="7" borderId="41" xfId="0" applyNumberFormat="1" applyFont="1" applyFill="1" applyBorder="1" applyAlignment="1">
      <alignment horizontal="center"/>
    </xf>
    <xf numFmtId="165" fontId="3" fillId="7" borderId="42" xfId="0" applyNumberFormat="1" applyFont="1" applyFill="1" applyBorder="1" applyAlignment="1">
      <alignment horizontal="center"/>
    </xf>
    <xf numFmtId="164" fontId="3" fillId="7" borderId="43" xfId="0" applyNumberFormat="1" applyFont="1" applyFill="1" applyBorder="1" applyAlignment="1">
      <alignment horizontal="center"/>
    </xf>
    <xf numFmtId="165" fontId="3" fillId="7" borderId="43" xfId="0" applyNumberFormat="1" applyFont="1" applyFill="1" applyBorder="1" applyAlignment="1">
      <alignment horizontal="center"/>
    </xf>
    <xf numFmtId="168" fontId="3" fillId="7" borderId="43" xfId="0" applyNumberFormat="1" applyFont="1" applyFill="1" applyBorder="1" applyAlignment="1">
      <alignment horizontal="center"/>
    </xf>
    <xf numFmtId="165" fontId="3" fillId="7" borderId="44" xfId="0" applyNumberFormat="1" applyFont="1" applyFill="1" applyBorder="1" applyAlignment="1">
      <alignment horizontal="center"/>
    </xf>
    <xf numFmtId="166" fontId="1" fillId="2" borderId="45" xfId="0" applyNumberFormat="1" applyFont="1" applyFill="1" applyBorder="1" applyAlignment="1">
      <alignment/>
    </xf>
    <xf numFmtId="164" fontId="2" fillId="2" borderId="46" xfId="0" applyFont="1" applyFill="1" applyBorder="1" applyAlignment="1">
      <alignment horizontal="left"/>
    </xf>
    <xf numFmtId="164" fontId="1" fillId="2" borderId="47" xfId="0" applyFont="1" applyFill="1" applyBorder="1" applyAlignment="1">
      <alignment/>
    </xf>
    <xf numFmtId="164" fontId="2" fillId="4" borderId="48" xfId="0" applyFont="1" applyFill="1" applyBorder="1" applyAlignment="1">
      <alignment horizontal="left"/>
    </xf>
    <xf numFmtId="169" fontId="6" fillId="0" borderId="0" xfId="0" applyNumberFormat="1" applyFont="1" applyAlignment="1">
      <alignment horizontal="center"/>
    </xf>
    <xf numFmtId="164" fontId="3" fillId="7" borderId="49" xfId="0" applyFont="1" applyFill="1" applyBorder="1" applyAlignment="1">
      <alignment horizontal="center"/>
    </xf>
    <xf numFmtId="165" fontId="6" fillId="0" borderId="50" xfId="0" applyNumberFormat="1" applyFont="1" applyBorder="1" applyAlignment="1">
      <alignment horizontal="center"/>
    </xf>
    <xf numFmtId="164" fontId="3" fillId="4" borderId="11" xfId="0" applyFont="1" applyFill="1" applyBorder="1" applyAlignment="1">
      <alignment/>
    </xf>
    <xf numFmtId="164" fontId="2" fillId="4" borderId="51" xfId="0" applyFont="1" applyFill="1" applyBorder="1" applyAlignment="1">
      <alignment horizontal="left"/>
    </xf>
    <xf numFmtId="165" fontId="3" fillId="7" borderId="51" xfId="0" applyNumberFormat="1" applyFont="1" applyFill="1" applyBorder="1" applyAlignment="1">
      <alignment horizontal="center"/>
    </xf>
    <xf numFmtId="164" fontId="3" fillId="7" borderId="52" xfId="0" applyFont="1" applyFill="1" applyBorder="1" applyAlignment="1">
      <alignment horizontal="center"/>
    </xf>
    <xf numFmtId="165" fontId="11" fillId="0" borderId="53" xfId="0" applyNumberFormat="1" applyFont="1" applyBorder="1" applyAlignment="1">
      <alignment horizontal="center"/>
    </xf>
    <xf numFmtId="164" fontId="1" fillId="2" borderId="54" xfId="0" applyFont="1" applyFill="1" applyBorder="1" applyAlignment="1">
      <alignment/>
    </xf>
    <xf numFmtId="164" fontId="2" fillId="4" borderId="55" xfId="0" applyFont="1" applyFill="1" applyBorder="1" applyAlignment="1">
      <alignment horizontal="left"/>
    </xf>
    <xf numFmtId="165" fontId="3" fillId="7" borderId="56" xfId="0" applyNumberFormat="1" applyFont="1" applyFill="1" applyBorder="1" applyAlignment="1">
      <alignment horizontal="center"/>
    </xf>
    <xf numFmtId="164" fontId="2" fillId="4" borderId="57" xfId="0" applyFont="1" applyFill="1" applyBorder="1" applyAlignment="1">
      <alignment horizontal="left"/>
    </xf>
    <xf numFmtId="164" fontId="3" fillId="0" borderId="55" xfId="0" applyFont="1" applyFill="1" applyBorder="1" applyAlignment="1">
      <alignment horizontal="center"/>
    </xf>
    <xf numFmtId="164" fontId="11" fillId="0" borderId="58" xfId="0" applyFont="1" applyBorder="1" applyAlignment="1">
      <alignment horizontal="center"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/>
        <i val="0"/>
      </font>
      <border/>
    </dxf>
    <dxf>
      <font>
        <b/>
        <i val="0"/>
        <color rgb="FF000000"/>
      </font>
      <fill>
        <patternFill patternType="solid">
          <fgColor rgb="FF993300"/>
          <bgColor rgb="FFFF0000"/>
        </patternFill>
      </fill>
      <border/>
    </dxf>
    <dxf>
      <font>
        <b/>
        <i val="0"/>
      </font>
      <fill>
        <patternFill patternType="solid">
          <fgColor rgb="FF993300"/>
          <bgColor rgb="FFFF0000"/>
        </patternFill>
      </fill>
      <border/>
    </dxf>
    <dxf>
      <font>
        <b/>
        <i val="0"/>
        <color rgb="FF000000"/>
      </font>
      <fill>
        <patternFill patternType="solid">
          <fgColor rgb="FFFFCC00"/>
          <bgColor rgb="FFFF9900"/>
        </patternFill>
      </fill>
      <border/>
    </dxf>
    <dxf>
      <font>
        <b/>
        <i val="0"/>
      </font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N52"/>
  <sheetViews>
    <sheetView tabSelected="1" zoomScale="75" zoomScaleNormal="75" workbookViewId="0" topLeftCell="A1">
      <pane ySplit="12" topLeftCell="A13" activePane="bottomLeft" state="frozen"/>
      <selection pane="topLeft" activeCell="A1" sqref="A1"/>
      <selection pane="bottomLeft" activeCell="I22" sqref="I22"/>
    </sheetView>
  </sheetViews>
  <sheetFormatPr defaultColWidth="9.140625" defaultRowHeight="12.75"/>
  <cols>
    <col min="1" max="1" width="5.7109375" style="1" customWidth="1"/>
    <col min="2" max="2" width="13.7109375" style="1" customWidth="1"/>
    <col min="3" max="3" width="9.7109375" style="2" customWidth="1"/>
    <col min="4" max="4" width="10.28125" style="2" customWidth="1"/>
    <col min="5" max="8" width="9.7109375" style="2" customWidth="1"/>
    <col min="9" max="10" width="8.7109375" style="2" customWidth="1"/>
    <col min="11" max="14" width="8.7109375" style="1" customWidth="1"/>
  </cols>
  <sheetData>
    <row r="1" spans="1:14" ht="12.75">
      <c r="A1" s="3"/>
      <c r="B1" s="4"/>
      <c r="C1" s="5"/>
      <c r="D1" s="5"/>
      <c r="E1" s="5"/>
      <c r="F1" s="5"/>
      <c r="G1" s="5"/>
      <c r="H1" s="5"/>
      <c r="I1" s="5"/>
      <c r="J1" s="5"/>
      <c r="K1" s="6"/>
      <c r="L1" s="6"/>
      <c r="M1" s="6"/>
      <c r="N1" s="7"/>
    </row>
    <row r="2" spans="1:14" ht="12.75">
      <c r="A2" s="8"/>
      <c r="B2" s="9"/>
      <c r="C2" s="10"/>
      <c r="D2" s="10"/>
      <c r="E2" s="10"/>
      <c r="F2" s="10"/>
      <c r="G2" s="10"/>
      <c r="H2" s="10"/>
      <c r="I2" s="10"/>
      <c r="J2" s="10"/>
      <c r="K2" s="11"/>
      <c r="L2" s="11"/>
      <c r="M2" s="11"/>
      <c r="N2" s="7"/>
    </row>
    <row r="3" spans="1:14" ht="12.75">
      <c r="A3" s="8"/>
      <c r="B3" s="9"/>
      <c r="C3" s="10"/>
      <c r="D3" s="10"/>
      <c r="E3" s="10"/>
      <c r="F3" s="10"/>
      <c r="G3" s="10"/>
      <c r="H3" s="10"/>
      <c r="I3" s="10"/>
      <c r="J3" s="10"/>
      <c r="K3" s="11"/>
      <c r="L3" s="11"/>
      <c r="M3" s="11"/>
      <c r="N3" s="7"/>
    </row>
    <row r="4" spans="1:14" ht="12.75">
      <c r="A4" s="12" t="s">
        <v>0</v>
      </c>
      <c r="B4" s="12"/>
      <c r="C4" s="13" t="s">
        <v>1</v>
      </c>
      <c r="D4" s="13"/>
      <c r="E4" s="14"/>
      <c r="F4" s="14"/>
      <c r="G4" s="14"/>
      <c r="H4" s="14"/>
      <c r="I4" s="14"/>
      <c r="J4" s="14"/>
      <c r="K4" s="15"/>
      <c r="L4" s="15"/>
      <c r="M4" s="15"/>
      <c r="N4" s="16"/>
    </row>
    <row r="5" spans="1:14" ht="13.5" customHeight="1">
      <c r="A5" s="17" t="s">
        <v>2</v>
      </c>
      <c r="B5" s="17"/>
      <c r="C5" s="18" t="s">
        <v>3</v>
      </c>
      <c r="D5" s="18"/>
      <c r="E5" s="19" t="s">
        <v>4</v>
      </c>
      <c r="F5" s="20" t="s">
        <v>5</v>
      </c>
      <c r="G5" s="20"/>
      <c r="H5" s="21"/>
      <c r="I5" s="22" t="s">
        <v>6</v>
      </c>
      <c r="J5" s="22" t="s">
        <v>7</v>
      </c>
      <c r="K5" s="23" t="s">
        <v>8</v>
      </c>
      <c r="L5" s="23"/>
      <c r="M5" s="23"/>
      <c r="N5" s="23"/>
    </row>
    <row r="6" spans="1:14" ht="12.75" customHeight="1">
      <c r="A6" s="17" t="s">
        <v>9</v>
      </c>
      <c r="B6" s="17"/>
      <c r="C6" s="24" t="str">
        <f>CHOOSE(MONTH(Data_Iniziale),"Gennaio","Febbraio","Marzo","Aprile","Maggio","Giugno","Luglio","Agosto","Settembre","Ottobre","Novembre","Dicembre")</f>
        <v>Novembre</v>
      </c>
      <c r="D6" s="19" t="s">
        <v>10</v>
      </c>
      <c r="E6" s="24">
        <v>2016</v>
      </c>
      <c r="F6" s="10"/>
      <c r="G6" s="10"/>
      <c r="H6" s="25"/>
      <c r="I6" s="22"/>
      <c r="J6" s="22"/>
      <c r="K6" s="26" t="s">
        <v>11</v>
      </c>
      <c r="L6" s="26" t="s">
        <v>12</v>
      </c>
      <c r="M6" s="26" t="s">
        <v>13</v>
      </c>
      <c r="N6" s="26" t="s">
        <v>14</v>
      </c>
    </row>
    <row r="7" spans="1:14" ht="12.75" customHeight="1">
      <c r="A7" s="27" t="s">
        <v>15</v>
      </c>
      <c r="B7" s="28" t="s">
        <v>16</v>
      </c>
      <c r="C7" s="29" t="s">
        <v>17</v>
      </c>
      <c r="D7" s="30"/>
      <c r="E7" s="31" t="s">
        <v>18</v>
      </c>
      <c r="F7" s="31"/>
      <c r="G7" s="31"/>
      <c r="H7" s="31"/>
      <c r="I7" s="22"/>
      <c r="J7" s="22"/>
      <c r="K7" s="26"/>
      <c r="L7" s="26"/>
      <c r="M7" s="26"/>
      <c r="N7" s="26"/>
    </row>
    <row r="8" spans="1:14" ht="12.75" customHeight="1">
      <c r="A8" s="32" t="s">
        <v>15</v>
      </c>
      <c r="B8" s="33" t="s">
        <v>19</v>
      </c>
      <c r="C8" s="34" t="s">
        <v>20</v>
      </c>
      <c r="D8" s="35" t="s">
        <v>21</v>
      </c>
      <c r="E8" s="24" t="s">
        <v>22</v>
      </c>
      <c r="F8" s="36">
        <v>0.375</v>
      </c>
      <c r="G8" s="24" t="s">
        <v>23</v>
      </c>
      <c r="H8" s="37">
        <v>0.5833333333333334</v>
      </c>
      <c r="I8" s="22"/>
      <c r="J8" s="22"/>
      <c r="K8" s="26"/>
      <c r="L8" s="26"/>
      <c r="M8" s="26"/>
      <c r="N8" s="26"/>
    </row>
    <row r="9" spans="1:14" ht="12.75" customHeight="1">
      <c r="A9" s="38" t="s">
        <v>15</v>
      </c>
      <c r="B9" s="39" t="s">
        <v>24</v>
      </c>
      <c r="C9" s="40" t="s">
        <v>25</v>
      </c>
      <c r="D9" s="35" t="s">
        <v>26</v>
      </c>
      <c r="E9" s="24" t="s">
        <v>22</v>
      </c>
      <c r="F9" s="36">
        <v>0.6041666666666666</v>
      </c>
      <c r="G9" s="24" t="s">
        <v>23</v>
      </c>
      <c r="H9" s="37">
        <v>0.7083333333333334</v>
      </c>
      <c r="I9" s="22"/>
      <c r="J9" s="22"/>
      <c r="K9" s="26"/>
      <c r="L9" s="26"/>
      <c r="M9" s="26"/>
      <c r="N9" s="26"/>
    </row>
    <row r="10" spans="1:14" ht="12.75">
      <c r="A10" s="41"/>
      <c r="B10" s="41"/>
      <c r="C10" s="10"/>
      <c r="D10" s="10"/>
      <c r="E10" s="10"/>
      <c r="F10" s="10"/>
      <c r="G10" s="42"/>
      <c r="H10" s="43"/>
      <c r="I10" s="22"/>
      <c r="J10" s="22"/>
      <c r="K10" s="26"/>
      <c r="L10" s="26"/>
      <c r="M10" s="26"/>
      <c r="N10" s="26"/>
    </row>
    <row r="11" spans="1:14" ht="21" customHeight="1">
      <c r="A11" s="44"/>
      <c r="B11" s="45"/>
      <c r="C11" s="46" t="s">
        <v>27</v>
      </c>
      <c r="D11" s="46"/>
      <c r="E11" s="47" t="s">
        <v>28</v>
      </c>
      <c r="F11" s="47"/>
      <c r="G11" s="48" t="s">
        <v>29</v>
      </c>
      <c r="H11" s="48"/>
      <c r="I11" s="22"/>
      <c r="J11" s="22"/>
      <c r="K11" s="26"/>
      <c r="L11" s="26"/>
      <c r="M11" s="26"/>
      <c r="N11" s="26"/>
    </row>
    <row r="12" spans="1:14" ht="22.5" customHeight="1">
      <c r="A12" s="49" t="s">
        <v>30</v>
      </c>
      <c r="B12" s="50">
        <v>42675</v>
      </c>
      <c r="C12" s="51" t="s">
        <v>31</v>
      </c>
      <c r="D12" s="52" t="s">
        <v>32</v>
      </c>
      <c r="E12" s="51" t="s">
        <v>31</v>
      </c>
      <c r="F12" s="52" t="s">
        <v>32</v>
      </c>
      <c r="G12" s="53" t="s">
        <v>22</v>
      </c>
      <c r="H12" s="54" t="s">
        <v>23</v>
      </c>
      <c r="I12" s="22"/>
      <c r="J12" s="22"/>
      <c r="K12" s="26"/>
      <c r="L12" s="26"/>
      <c r="M12" s="26"/>
      <c r="N12" s="26"/>
    </row>
    <row r="13" spans="1:14" ht="12.75">
      <c r="A13" s="55">
        <f>DATE(YEAR(Data_Iniziale),MONTH(Data_Iniziale),DAY(Data_Iniziale))</f>
        <v>42675</v>
      </c>
      <c r="B13" s="56" t="str">
        <f>IF(WEEKDAY(A13,2)=1,"Lunedì",IF(WEEKDAY(A13,2)=2,"Martedì",IF(WEEKDAY(A13,2)=3,"Mercoledì",IF(WEEKDAY(A13,2)=4,"Giovedì",IF(WEEKDAY(A13,2)=5,"Venerdì",IF(WEEKDAY(A13,2)=6,"Sabato",IF(WEEKDAY(A13,2)=7,"Domenica")))))))</f>
        <v>Martedì</v>
      </c>
      <c r="C13" s="57">
        <f>IF(AND(B13&lt;&gt;"Sabato",B13&lt;&gt;"Domenica",I13&lt;&gt;"M",I13&lt;&gt;"F",I13&lt;&gt;"Fe",MONTH(A13)=MONTH(Data_Iniziale)),F$8,"")</f>
        <v>0.375</v>
      </c>
      <c r="D13" s="57">
        <f>IF(AND(B13&lt;&gt;"Sabato",B13&lt;&gt;"Domenica",I13&lt;&gt;"M",I13&lt;&gt;"F",I13&lt;&gt;"Fe",MONTH(A13)=MONTH(Data_Iniziale)),H$8,"")</f>
        <v>0.5833333333333334</v>
      </c>
      <c r="E13" s="58">
        <f>IF(AND(B13&lt;&gt;"Sabato",B13&lt;&gt;"Domenica",I13&lt;&gt;"M",I13&lt;&gt;"F",I13&lt;&gt;"Fe",MONTH(A13)=MONTH(Data_Iniziale)),F$9,"")</f>
        <v>0.6041666666666666</v>
      </c>
      <c r="F13" s="59">
        <f>IF(AND(B13&lt;&gt;"Sabato",B13&lt;&gt;"Domenica",I13&lt;&gt;"M",I13&lt;&gt;"F",I13&lt;&gt;"Fe",MONTH(A13)=MONTH(Data_Iniziale)),H$9,"")</f>
        <v>0.7083333333333334</v>
      </c>
      <c r="G13" s="60"/>
      <c r="H13" s="61"/>
      <c r="I13" s="62"/>
      <c r="J13" s="57"/>
      <c r="K13" s="63">
        <f>IF(C13&lt;&gt;"",SUM(D13-C13)+(F13-E13),"")</f>
        <v>0.3125000000000001</v>
      </c>
      <c r="L13" s="57"/>
      <c r="M13" s="57"/>
      <c r="N13" s="64"/>
    </row>
    <row r="14" spans="1:14" ht="12.75">
      <c r="A14" s="65">
        <f>DATE(YEAR(Data_Iniziale),MONTH(Data_Iniziale),DAY(Data_Iniziale))+1</f>
        <v>42676</v>
      </c>
      <c r="B14" s="56" t="str">
        <f aca="true" t="shared" si="0" ref="B14:B43">IF(WEEKDAY(A14,2)=1,"Lunedì",IF(WEEKDAY(A14,2)=2,"Martedì",IF(WEEKDAY(A14,2)=3,"Mercoledì",IF(WEEKDAY(A14,2)=4,"Giovedì",IF(WEEKDAY(A14,2)=5,"Venerdì",IF(WEEKDAY(A14,2)=6,"Sabato",IF(WEEKDAY(A14,2)=7,"Domenica")))))))</f>
        <v>Mercoledì</v>
      </c>
      <c r="C14" s="57">
        <f>IF(AND(B14&lt;&gt;"Sabato",B14&lt;&gt;"Domenica",I14&lt;&gt;"M",I14&lt;&gt;"F",I14&lt;&gt;"Fe",MONTH(A14)=MONTH(Data_Iniziale)),F$8,"")</f>
        <v>0.375</v>
      </c>
      <c r="D14" s="57">
        <f>IF(AND(B14&lt;&gt;"Sabato",B14&lt;&gt;"Domenica",I14&lt;&gt;"M",I14&lt;&gt;"F",I14&lt;&gt;"Fe",MONTH(A14)=MONTH(Data_Iniziale)),H$8,"")</f>
        <v>0.5833333333333334</v>
      </c>
      <c r="E14" s="58">
        <f>IF(AND(B14&lt;&gt;"Sabato",B14&lt;&gt;"Domenica",I14&lt;&gt;"M",I14&lt;&gt;"F",I14&lt;&gt;"Fe",MONTH(A14)=MONTH(Data_Iniziale)),F$9,"")</f>
        <v>0.6041666666666666</v>
      </c>
      <c r="F14" s="59">
        <f>IF(AND(B14&lt;&gt;"Sabato",B14&lt;&gt;"Domenica",I14&lt;&gt;"M",I14&lt;&gt;"F",I14&lt;&gt;"Fe",MONTH(A14)=MONTH(Data_Iniziale)),H$9,"")</f>
        <v>0.7083333333333334</v>
      </c>
      <c r="G14" s="66">
        <v>0.375</v>
      </c>
      <c r="H14" s="67">
        <v>0.4583333333333333</v>
      </c>
      <c r="I14" s="68"/>
      <c r="J14" s="69">
        <v>0.020833333333333332</v>
      </c>
      <c r="K14" s="70">
        <f>IF(C14&lt;&gt;"",SUM(D14-C14)+(F14-E14),"")</f>
        <v>0.3125000000000001</v>
      </c>
      <c r="L14" s="69"/>
      <c r="M14" s="69"/>
      <c r="N14" s="71"/>
    </row>
    <row r="15" spans="1:14" ht="12.75">
      <c r="A15" s="65">
        <f>(A14+1)</f>
        <v>42677</v>
      </c>
      <c r="B15" s="56" t="str">
        <f t="shared" si="0"/>
        <v>Giovedì</v>
      </c>
      <c r="C15" s="57">
        <f>IF(AND(B15&lt;&gt;"Sabato",B15&lt;&gt;"Domenica",I15&lt;&gt;"M",I15&lt;&gt;"F",I15&lt;&gt;"Fe",MONTH(A15)=MONTH(Data_Iniziale)),F$8,"")</f>
        <v>0.375</v>
      </c>
      <c r="D15" s="57">
        <f>IF(AND(B15&lt;&gt;"Sabato",B15&lt;&gt;"Domenica",I15&lt;&gt;"M",I15&lt;&gt;"F",I15&lt;&gt;"Fe",MONTH(A15)=MONTH(Data_Iniziale)),H$8,"")</f>
        <v>0.5833333333333334</v>
      </c>
      <c r="E15" s="58">
        <f>IF(AND(B15&lt;&gt;"Sabato",B15&lt;&gt;"Domenica",I15&lt;&gt;"M",I15&lt;&gt;"F",I15&lt;&gt;"Fe",MONTH(A15)=MONTH(Data_Iniziale)),F$9,"")</f>
        <v>0.6041666666666666</v>
      </c>
      <c r="F15" s="59">
        <f>IF(AND(B15&lt;&gt;"Sabato",B15&lt;&gt;"Domenica",I15&lt;&gt;"M",I15&lt;&gt;"F",I15&lt;&gt;"Fe",MONTH(A15)=MONTH(Data_Iniziale)),H$9,"")</f>
        <v>0.7083333333333334</v>
      </c>
      <c r="G15" s="66"/>
      <c r="H15" s="67"/>
      <c r="I15" s="68"/>
      <c r="J15" s="69"/>
      <c r="K15" s="70">
        <f aca="true" t="shared" si="1" ref="K15:K43">IF(C15&lt;&gt;"",SUM(D15-C15)+(F15-E15),"")</f>
        <v>0.3125000000000001</v>
      </c>
      <c r="L15" s="69"/>
      <c r="M15" s="69"/>
      <c r="N15" s="71">
        <v>0.041666666666666664</v>
      </c>
    </row>
    <row r="16" spans="1:14" ht="12.75">
      <c r="A16" s="65">
        <f aca="true" t="shared" si="2" ref="A16:A43">(A15+1)</f>
        <v>42678</v>
      </c>
      <c r="B16" s="56" t="str">
        <f t="shared" si="0"/>
        <v>Venerdì</v>
      </c>
      <c r="C16" s="57">
        <f>IF(AND(B16&lt;&gt;"Sabato",B16&lt;&gt;"Domenica",I16&lt;&gt;"M",I16&lt;&gt;"F",I16&lt;&gt;"Fe",MONTH(A16)=MONTH(Data_Iniziale)),F$8,"")</f>
        <v>0.375</v>
      </c>
      <c r="D16" s="57">
        <f>IF(AND(B16&lt;&gt;"Sabato",B16&lt;&gt;"Domenica",I16&lt;&gt;"M",I16&lt;&gt;"F",I16&lt;&gt;"Fe",MONTH(A16)=MONTH(Data_Iniziale)),H$8,"")</f>
        <v>0.5833333333333334</v>
      </c>
      <c r="E16" s="58">
        <f>IF(AND(B16&lt;&gt;"Sabato",B16&lt;&gt;"Domenica",I16&lt;&gt;"M",I16&lt;&gt;"F",I16&lt;&gt;"Fe",MONTH(A16)=MONTH(Data_Iniziale)),F$9,"")</f>
        <v>0.6041666666666666</v>
      </c>
      <c r="F16" s="59">
        <f>IF(AND(B16&lt;&gt;"Sabato",B16&lt;&gt;"Domenica",I16&lt;&gt;"M",I16&lt;&gt;"F",I16&lt;&gt;"Fe",MONTH(A16)=MONTH(Data_Iniziale)),H$9,"")</f>
        <v>0.7083333333333334</v>
      </c>
      <c r="G16" s="66"/>
      <c r="H16" s="67"/>
      <c r="I16" s="68"/>
      <c r="J16" s="69"/>
      <c r="K16" s="70">
        <f t="shared" si="1"/>
        <v>0.3125000000000001</v>
      </c>
      <c r="L16" s="69"/>
      <c r="M16" s="69"/>
      <c r="N16" s="71"/>
    </row>
    <row r="17" spans="1:14" ht="12.75">
      <c r="A17" s="65">
        <f t="shared" si="2"/>
        <v>42679</v>
      </c>
      <c r="B17" s="56" t="str">
        <f t="shared" si="0"/>
        <v>Sabato</v>
      </c>
      <c r="C17" s="57">
        <f>IF(AND(B17&lt;&gt;"Sabato",B17&lt;&gt;"Domenica",I17&lt;&gt;"M",I17&lt;&gt;"F",I17&lt;&gt;"Fe",MONTH(A17)=MONTH(Data_Iniziale)),F$8,"")</f>
      </c>
      <c r="D17" s="57">
        <f>IF(AND(B17&lt;&gt;"Sabato",B17&lt;&gt;"Domenica",I17&lt;&gt;"M",I17&lt;&gt;"F",I17&lt;&gt;"Fe",MONTH(A17)=MONTH(Data_Iniziale)),H$8,"")</f>
      </c>
      <c r="E17" s="58">
        <f>IF(AND(B17&lt;&gt;"Sabato",B17&lt;&gt;"Domenica",I17&lt;&gt;"M",I17&lt;&gt;"F",I17&lt;&gt;"Fe",MONTH(A17)=MONTH(Data_Iniziale)),F$9,"")</f>
      </c>
      <c r="F17" s="59">
        <f>IF(AND(B17&lt;&gt;"Sabato",B17&lt;&gt;"Domenica",I17&lt;&gt;"M",I17&lt;&gt;"F",I17&lt;&gt;"Fe",MONTH(A17)=MONTH(Data_Iniziale)),H$9,"")</f>
      </c>
      <c r="G17" s="66"/>
      <c r="H17" s="67"/>
      <c r="I17" s="68"/>
      <c r="J17" s="69"/>
      <c r="K17" s="70">
        <f t="shared" si="1"/>
      </c>
      <c r="L17" s="69"/>
      <c r="M17" s="69"/>
      <c r="N17" s="71"/>
    </row>
    <row r="18" spans="1:14" ht="12.75">
      <c r="A18" s="65">
        <f t="shared" si="2"/>
        <v>42680</v>
      </c>
      <c r="B18" s="56" t="str">
        <f t="shared" si="0"/>
        <v>Domenica</v>
      </c>
      <c r="C18" s="57">
        <f>IF(AND(B18&lt;&gt;"Sabato",B18&lt;&gt;"Domenica",I18&lt;&gt;"M",I18&lt;&gt;"F",I18&lt;&gt;"Fe",MONTH(A18)=MONTH(Data_Iniziale)),F$8,"")</f>
      </c>
      <c r="D18" s="57">
        <f>IF(AND(B18&lt;&gt;"Sabato",B18&lt;&gt;"Domenica",I18&lt;&gt;"M",I18&lt;&gt;"F",I18&lt;&gt;"Fe",MONTH(A18)=MONTH(Data_Iniziale)),H$8,"")</f>
      </c>
      <c r="E18" s="58">
        <f>IF(AND(B18&lt;&gt;"Sabato",B18&lt;&gt;"Domenica",I18&lt;&gt;"M",I18&lt;&gt;"F",I18&lt;&gt;"Fe",MONTH(A18)=MONTH(Data_Iniziale)),F$9,"")</f>
      </c>
      <c r="F18" s="59">
        <f>IF(AND(B18&lt;&gt;"Sabato",B18&lt;&gt;"Domenica",I18&lt;&gt;"M",I18&lt;&gt;"F",I18&lt;&gt;"Fe",MONTH(A18)=MONTH(Data_Iniziale)),H$9,"")</f>
      </c>
      <c r="G18" s="66">
        <v>0.625</v>
      </c>
      <c r="H18" s="67">
        <v>0.7083333333333334</v>
      </c>
      <c r="I18" s="68"/>
      <c r="J18" s="69"/>
      <c r="K18" s="70">
        <f t="shared" si="1"/>
      </c>
      <c r="L18" s="69"/>
      <c r="M18" s="69"/>
      <c r="N18" s="71"/>
    </row>
    <row r="19" spans="1:14" ht="12.75">
      <c r="A19" s="65">
        <f t="shared" si="2"/>
        <v>42681</v>
      </c>
      <c r="B19" s="56" t="str">
        <f t="shared" si="0"/>
        <v>Lunedì</v>
      </c>
      <c r="C19" s="57">
        <f>IF(AND(B19&lt;&gt;"Sabato",B19&lt;&gt;"Domenica",I19&lt;&gt;"M",I19&lt;&gt;"F",I19&lt;&gt;"Fe",MONTH(A19)=MONTH(Data_Iniziale)),F$8,"")</f>
        <v>0.375</v>
      </c>
      <c r="D19" s="57">
        <f>IF(AND(B19&lt;&gt;"Sabato",B19&lt;&gt;"Domenica",I19&lt;&gt;"M",I19&lt;&gt;"F",I19&lt;&gt;"Fe",MONTH(A19)=MONTH(Data_Iniziale)),H$8,"")</f>
        <v>0.5833333333333334</v>
      </c>
      <c r="E19" s="58">
        <f>IF(AND(B19&lt;&gt;"Sabato",B19&lt;&gt;"Domenica",I19&lt;&gt;"M",I19&lt;&gt;"F",I19&lt;&gt;"Fe",MONTH(A19)=MONTH(Data_Iniziale)),F$9,"")</f>
        <v>0.6041666666666666</v>
      </c>
      <c r="F19" s="59">
        <f>IF(AND(B19&lt;&gt;"Sabato",B19&lt;&gt;"Domenica",I19&lt;&gt;"M",I19&lt;&gt;"F",I19&lt;&gt;"Fe",MONTH(A19)=MONTH(Data_Iniziale)),H$9,"")</f>
        <v>0.7083333333333334</v>
      </c>
      <c r="G19" s="66"/>
      <c r="H19" s="67"/>
      <c r="I19" s="68"/>
      <c r="J19" s="69"/>
      <c r="K19" s="70">
        <f t="shared" si="1"/>
        <v>0.3125000000000001</v>
      </c>
      <c r="L19" s="69"/>
      <c r="M19" s="69"/>
      <c r="N19" s="71"/>
    </row>
    <row r="20" spans="1:14" ht="12.75">
      <c r="A20" s="65">
        <f t="shared" si="2"/>
        <v>42682</v>
      </c>
      <c r="B20" s="56" t="str">
        <f t="shared" si="0"/>
        <v>Martedì</v>
      </c>
      <c r="C20" s="57">
        <f>IF(AND(B20&lt;&gt;"Sabato",B20&lt;&gt;"Domenica",I20&lt;&gt;"M",I20&lt;&gt;"F",I20&lt;&gt;"Fe",MONTH(A20)=MONTH(Data_Iniziale)),F$8,"")</f>
        <v>0.375</v>
      </c>
      <c r="D20" s="57">
        <f>IF(AND(B20&lt;&gt;"Sabato",B20&lt;&gt;"Domenica",I20&lt;&gt;"M",I20&lt;&gt;"F",I20&lt;&gt;"Fe",MONTH(A20)=MONTH(Data_Iniziale)),H$8,"")</f>
        <v>0.5833333333333334</v>
      </c>
      <c r="E20" s="58">
        <f>IF(AND(B20&lt;&gt;"Sabato",B20&lt;&gt;"Domenica",I20&lt;&gt;"M",I20&lt;&gt;"F",I20&lt;&gt;"Fe",MONTH(A20)=MONTH(Data_Iniziale)),F$9,"")</f>
        <v>0.6041666666666666</v>
      </c>
      <c r="F20" s="59">
        <f>IF(AND(B20&lt;&gt;"Sabato",B20&lt;&gt;"Domenica",I20&lt;&gt;"M",I20&lt;&gt;"F",I20&lt;&gt;"Fe",MONTH(A20)=MONTH(Data_Iniziale)),H$9,"")</f>
        <v>0.7083333333333334</v>
      </c>
      <c r="G20" s="66"/>
      <c r="H20" s="67"/>
      <c r="I20" s="68"/>
      <c r="J20" s="69"/>
      <c r="K20" s="70">
        <f t="shared" si="1"/>
        <v>0.3125000000000001</v>
      </c>
      <c r="L20" s="69"/>
      <c r="M20" s="69"/>
      <c r="N20" s="71"/>
    </row>
    <row r="21" spans="1:14" ht="12.75">
      <c r="A21" s="65">
        <f t="shared" si="2"/>
        <v>42683</v>
      </c>
      <c r="B21" s="56" t="str">
        <f t="shared" si="0"/>
        <v>Mercoledì</v>
      </c>
      <c r="C21" s="57">
        <f>IF(AND(B21&lt;&gt;"Sabato",B21&lt;&gt;"Domenica",I21&lt;&gt;"M",I21&lt;&gt;"F",I21&lt;&gt;"Fe",MONTH(A21)=MONTH(Data_Iniziale)),F$8,"")</f>
        <v>0.375</v>
      </c>
      <c r="D21" s="57">
        <f>IF(AND(B21&lt;&gt;"Sabato",B21&lt;&gt;"Domenica",I21&lt;&gt;"M",I21&lt;&gt;"F",I21&lt;&gt;"Fe",MONTH(A21)=MONTH(Data_Iniziale)),H$8,"")</f>
        <v>0.5833333333333334</v>
      </c>
      <c r="E21" s="58">
        <f>IF(AND(B21&lt;&gt;"Sabato",B21&lt;&gt;"Domenica",I21&lt;&gt;"M",I21&lt;&gt;"F",I21&lt;&gt;"Fe",MONTH(A21)=MONTH(Data_Iniziale)),F$9,"")</f>
        <v>0.6041666666666666</v>
      </c>
      <c r="F21" s="59">
        <f>IF(AND(B21&lt;&gt;"Sabato",B21&lt;&gt;"Domenica",I21&lt;&gt;"M",I21&lt;&gt;"F",I21&lt;&gt;"Fe",MONTH(A21)=MONTH(Data_Iniziale)),H$9,"")</f>
        <v>0.7083333333333334</v>
      </c>
      <c r="G21" s="66"/>
      <c r="H21" s="67"/>
      <c r="I21" s="68"/>
      <c r="J21" s="69"/>
      <c r="K21" s="70">
        <f t="shared" si="1"/>
        <v>0.3125000000000001</v>
      </c>
      <c r="L21" s="69"/>
      <c r="M21" s="69"/>
      <c r="N21" s="71"/>
    </row>
    <row r="22" spans="1:14" ht="12.75">
      <c r="A22" s="65">
        <f t="shared" si="2"/>
        <v>42684</v>
      </c>
      <c r="B22" s="56" t="str">
        <f t="shared" si="0"/>
        <v>Giovedì</v>
      </c>
      <c r="C22" s="57">
        <f>IF(AND(B22&lt;&gt;"Sabato",B22&lt;&gt;"Domenica",I22&lt;&gt;"M",I22&lt;&gt;"F",I22&lt;&gt;"Fe",MONTH(A22)=MONTH(Data_Iniziale)),F$8,"")</f>
        <v>0.375</v>
      </c>
      <c r="D22" s="57">
        <f>IF(AND(B22&lt;&gt;"Sabato",B22&lt;&gt;"Domenica",I22&lt;&gt;"M",I22&lt;&gt;"F",I22&lt;&gt;"Fe",MONTH(A22)=MONTH(Data_Iniziale)),H$8,"")</f>
        <v>0.5833333333333334</v>
      </c>
      <c r="E22" s="58">
        <f>IF(AND(B22&lt;&gt;"Sabato",B22&lt;&gt;"Domenica",I22&lt;&gt;"M",I22&lt;&gt;"F",I22&lt;&gt;"Fe",MONTH(A22)=MONTH(Data_Iniziale)),F$9,"")</f>
        <v>0.6041666666666666</v>
      </c>
      <c r="F22" s="59">
        <f>IF(AND(B22&lt;&gt;"Sabato",B22&lt;&gt;"Domenica",I22&lt;&gt;"M",I22&lt;&gt;"F",I22&lt;&gt;"Fe",MONTH(A22)=MONTH(Data_Iniziale)),H$9,"")</f>
        <v>0.7083333333333334</v>
      </c>
      <c r="G22" s="66"/>
      <c r="H22" s="67"/>
      <c r="I22" s="68"/>
      <c r="J22" s="69">
        <v>0.017361111111111112</v>
      </c>
      <c r="K22" s="70">
        <f t="shared" si="1"/>
        <v>0.3125000000000001</v>
      </c>
      <c r="L22" s="69"/>
      <c r="M22" s="69"/>
      <c r="N22" s="71"/>
    </row>
    <row r="23" spans="1:14" ht="12.75">
      <c r="A23" s="65">
        <f t="shared" si="2"/>
        <v>42685</v>
      </c>
      <c r="B23" s="56" t="str">
        <f t="shared" si="0"/>
        <v>Venerdì</v>
      </c>
      <c r="C23" s="57">
        <f>IF(AND(B23&lt;&gt;"Sabato",B23&lt;&gt;"Domenica",I23&lt;&gt;"M",I23&lt;&gt;"F",I23&lt;&gt;"Fe",MONTH(A23)=MONTH(Data_Iniziale)),F$8,"")</f>
        <v>0.375</v>
      </c>
      <c r="D23" s="57">
        <f>IF(AND(B23&lt;&gt;"Sabato",B23&lt;&gt;"Domenica",I23&lt;&gt;"M",I23&lt;&gt;"F",I23&lt;&gt;"Fe",MONTH(A23)=MONTH(Data_Iniziale)),H$8,"")</f>
        <v>0.5833333333333334</v>
      </c>
      <c r="E23" s="58">
        <f>IF(AND(B23&lt;&gt;"Sabato",B23&lt;&gt;"Domenica",I23&lt;&gt;"M",I23&lt;&gt;"F",I23&lt;&gt;"Fe",MONTH(A23)=MONTH(Data_Iniziale)),F$9,"")</f>
        <v>0.6041666666666666</v>
      </c>
      <c r="F23" s="59">
        <f>IF(AND(B23&lt;&gt;"Sabato",B23&lt;&gt;"Domenica",I23&lt;&gt;"M",I23&lt;&gt;"F",I23&lt;&gt;"Fe",MONTH(A23)=MONTH(Data_Iniziale)),H$9,"")</f>
        <v>0.7083333333333334</v>
      </c>
      <c r="G23" s="66"/>
      <c r="H23" s="67"/>
      <c r="I23" s="68"/>
      <c r="J23" s="69"/>
      <c r="K23" s="70">
        <f t="shared" si="1"/>
        <v>0.3125000000000001</v>
      </c>
      <c r="L23" s="69"/>
      <c r="M23" s="69"/>
      <c r="N23" s="71"/>
    </row>
    <row r="24" spans="1:14" ht="12.75">
      <c r="A24" s="65">
        <f t="shared" si="2"/>
        <v>42686</v>
      </c>
      <c r="B24" s="56" t="str">
        <f t="shared" si="0"/>
        <v>Sabato</v>
      </c>
      <c r="C24" s="57">
        <f>IF(AND(B24&lt;&gt;"Sabato",B24&lt;&gt;"Domenica",I24&lt;&gt;"M",I24&lt;&gt;"F",I24&lt;&gt;"Fe",MONTH(A24)=MONTH(Data_Iniziale)),F$8,"")</f>
      </c>
      <c r="D24" s="57">
        <f>IF(AND(B24&lt;&gt;"Sabato",B24&lt;&gt;"Domenica",I24&lt;&gt;"M",I24&lt;&gt;"F",I24&lt;&gt;"Fe",MONTH(A24)=MONTH(Data_Iniziale)),H$8,"")</f>
      </c>
      <c r="E24" s="58">
        <f>IF(AND(B24&lt;&gt;"Sabato",B24&lt;&gt;"Domenica",I24&lt;&gt;"M",I24&lt;&gt;"F",I24&lt;&gt;"Fe",MONTH(A24)=MONTH(Data_Iniziale)),F$9,"")</f>
      </c>
      <c r="F24" s="59">
        <f>IF(AND(B24&lt;&gt;"Sabato",B24&lt;&gt;"Domenica",I24&lt;&gt;"M",I24&lt;&gt;"F",I24&lt;&gt;"Fe",MONTH(A24)=MONTH(Data_Iniziale)),H$9,"")</f>
      </c>
      <c r="G24" s="66"/>
      <c r="H24" s="67"/>
      <c r="I24" s="68" t="s">
        <v>19</v>
      </c>
      <c r="J24" s="69"/>
      <c r="K24" s="70">
        <f t="shared" si="1"/>
      </c>
      <c r="L24" s="69"/>
      <c r="M24" s="69"/>
      <c r="N24" s="71"/>
    </row>
    <row r="25" spans="1:14" ht="12.75">
      <c r="A25" s="65">
        <f t="shared" si="2"/>
        <v>42687</v>
      </c>
      <c r="B25" s="56" t="str">
        <f t="shared" si="0"/>
        <v>Domenica</v>
      </c>
      <c r="C25" s="57">
        <f>IF(AND(B25&lt;&gt;"Sabato",B25&lt;&gt;"Domenica",I25&lt;&gt;"M",I25&lt;&gt;"F",I25&lt;&gt;"Fe",MONTH(A25)=MONTH(Data_Iniziale)),F$8,"")</f>
      </c>
      <c r="D25" s="57">
        <f>IF(AND(B25&lt;&gt;"Sabato",B25&lt;&gt;"Domenica",I25&lt;&gt;"M",I25&lt;&gt;"F",I25&lt;&gt;"Fe",MONTH(A25)=MONTH(Data_Iniziale)),H$8,"")</f>
      </c>
      <c r="E25" s="58">
        <f>IF(AND(B25&lt;&gt;"Sabato",B25&lt;&gt;"Domenica",I25&lt;&gt;"M",I25&lt;&gt;"F",I25&lt;&gt;"Fe",MONTH(A25)=MONTH(Data_Iniziale)),F$9,"")</f>
      </c>
      <c r="F25" s="59">
        <f>IF(AND(B25&lt;&gt;"Sabato",B25&lt;&gt;"Domenica",I25&lt;&gt;"M",I25&lt;&gt;"F",I25&lt;&gt;"Fe",MONTH(A25)=MONTH(Data_Iniziale)),H$9,"")</f>
      </c>
      <c r="G25" s="66"/>
      <c r="H25" s="67"/>
      <c r="I25" s="68"/>
      <c r="J25" s="69"/>
      <c r="K25" s="70">
        <f t="shared" si="1"/>
      </c>
      <c r="L25" s="69">
        <v>0.041666666666666664</v>
      </c>
      <c r="M25" s="69"/>
      <c r="N25" s="71"/>
    </row>
    <row r="26" spans="1:14" ht="12.75">
      <c r="A26" s="65">
        <f t="shared" si="2"/>
        <v>42688</v>
      </c>
      <c r="B26" s="56" t="str">
        <f t="shared" si="0"/>
        <v>Lunedì</v>
      </c>
      <c r="C26" s="57">
        <f>IF(AND(B26&lt;&gt;"Sabato",B26&lt;&gt;"Domenica",I26&lt;&gt;"M",I26&lt;&gt;"F",I26&lt;&gt;"Fe",MONTH(A26)=MONTH(Data_Iniziale)),F$8,"")</f>
        <v>0.375</v>
      </c>
      <c r="D26" s="57">
        <f>IF(AND(B26&lt;&gt;"Sabato",B26&lt;&gt;"Domenica",I26&lt;&gt;"M",I26&lt;&gt;"F",I26&lt;&gt;"Fe",MONTH(A26)=MONTH(Data_Iniziale)),H$8,"")</f>
        <v>0.5833333333333334</v>
      </c>
      <c r="E26" s="58">
        <f>IF(AND(B26&lt;&gt;"Sabato",B26&lt;&gt;"Domenica",I26&lt;&gt;"M",I26&lt;&gt;"F",I26&lt;&gt;"Fe",MONTH(A26)=MONTH(Data_Iniziale)),F$9,"")</f>
        <v>0.6041666666666666</v>
      </c>
      <c r="F26" s="59">
        <f>IF(AND(B26&lt;&gt;"Sabato",B26&lt;&gt;"Domenica",I26&lt;&gt;"M",I26&lt;&gt;"F",I26&lt;&gt;"Fe",MONTH(A26)=MONTH(Data_Iniziale)),H$9,"")</f>
        <v>0.7083333333333334</v>
      </c>
      <c r="G26" s="66"/>
      <c r="H26" s="67"/>
      <c r="I26" s="68"/>
      <c r="J26" s="69"/>
      <c r="K26" s="70">
        <f t="shared" si="1"/>
        <v>0.3125000000000001</v>
      </c>
      <c r="L26" s="69"/>
      <c r="M26" s="69"/>
      <c r="N26" s="71"/>
    </row>
    <row r="27" spans="1:14" ht="12.75">
      <c r="A27" s="65">
        <f t="shared" si="2"/>
        <v>42689</v>
      </c>
      <c r="B27" s="56" t="str">
        <f t="shared" si="0"/>
        <v>Martedì</v>
      </c>
      <c r="C27" s="57">
        <f>IF(AND(B27&lt;&gt;"Sabato",B27&lt;&gt;"Domenica",I27&lt;&gt;"M",I27&lt;&gt;"F",I27&lt;&gt;"Fe",MONTH(A27)=MONTH(Data_Iniziale)),F$8,"")</f>
        <v>0.375</v>
      </c>
      <c r="D27" s="57">
        <f>IF(AND(B27&lt;&gt;"Sabato",B27&lt;&gt;"Domenica",I27&lt;&gt;"M",I27&lt;&gt;"F",I27&lt;&gt;"Fe",MONTH(A27)=MONTH(Data_Iniziale)),H$8,"")</f>
        <v>0.5833333333333334</v>
      </c>
      <c r="E27" s="58">
        <f>IF(AND(B27&lt;&gt;"Sabato",B27&lt;&gt;"Domenica",I27&lt;&gt;"M",I27&lt;&gt;"F",I27&lt;&gt;"Fe",MONTH(A27)=MONTH(Data_Iniziale)),F$9,"")</f>
        <v>0.6041666666666666</v>
      </c>
      <c r="F27" s="59">
        <f>IF(AND(B27&lt;&gt;"Sabato",B27&lt;&gt;"Domenica",I27&lt;&gt;"M",I27&lt;&gt;"F",I27&lt;&gt;"Fe",MONTH(A27)=MONTH(Data_Iniziale)),H$9,"")</f>
        <v>0.7083333333333334</v>
      </c>
      <c r="G27" s="66"/>
      <c r="H27" s="67"/>
      <c r="I27" s="68"/>
      <c r="J27" s="69"/>
      <c r="K27" s="70">
        <f t="shared" si="1"/>
        <v>0.3125000000000001</v>
      </c>
      <c r="L27" s="69"/>
      <c r="M27" s="69"/>
      <c r="N27" s="71"/>
    </row>
    <row r="28" spans="1:14" ht="12.75">
      <c r="A28" s="65">
        <f t="shared" si="2"/>
        <v>42690</v>
      </c>
      <c r="B28" s="56" t="str">
        <f t="shared" si="0"/>
        <v>Mercoledì</v>
      </c>
      <c r="C28" s="57">
        <f>IF(AND(B28&lt;&gt;"Sabato",B28&lt;&gt;"Domenica",I28&lt;&gt;"M",I28&lt;&gt;"F",I28&lt;&gt;"Fe",MONTH(A28)=MONTH(Data_Iniziale)),F$8,"")</f>
        <v>0.375</v>
      </c>
      <c r="D28" s="57">
        <f>IF(AND(B28&lt;&gt;"Sabato",B28&lt;&gt;"Domenica",I28&lt;&gt;"M",I28&lt;&gt;"F",I28&lt;&gt;"Fe",MONTH(A28)=MONTH(Data_Iniziale)),H$8,"")</f>
        <v>0.5833333333333334</v>
      </c>
      <c r="E28" s="58">
        <f>IF(AND(B28&lt;&gt;"Sabato",B28&lt;&gt;"Domenica",I28&lt;&gt;"M",I28&lt;&gt;"F",I28&lt;&gt;"Fe",MONTH(A28)=MONTH(Data_Iniziale)),F$9,"")</f>
        <v>0.6041666666666666</v>
      </c>
      <c r="F28" s="59">
        <f>IF(AND(B28&lt;&gt;"Sabato",B28&lt;&gt;"Domenica",I28&lt;&gt;"M",I28&lt;&gt;"F",I28&lt;&gt;"Fe",MONTH(A28)=MONTH(Data_Iniziale)),H$9,"")</f>
        <v>0.7083333333333334</v>
      </c>
      <c r="G28" s="66"/>
      <c r="H28" s="67"/>
      <c r="I28" s="68"/>
      <c r="J28" s="69"/>
      <c r="K28" s="70">
        <f t="shared" si="1"/>
        <v>0.3125000000000001</v>
      </c>
      <c r="L28" s="69">
        <v>0.08333333333333333</v>
      </c>
      <c r="M28" s="69"/>
      <c r="N28" s="71"/>
    </row>
    <row r="29" spans="1:14" ht="12.75">
      <c r="A29" s="65">
        <f t="shared" si="2"/>
        <v>42691</v>
      </c>
      <c r="B29" s="56" t="str">
        <f t="shared" si="0"/>
        <v>Giovedì</v>
      </c>
      <c r="C29" s="57">
        <f>IF(AND(B29&lt;&gt;"Sabato",B29&lt;&gt;"Domenica",I29&lt;&gt;"M",I29&lt;&gt;"F",I29&lt;&gt;"Fe",MONTH(A29)=MONTH(Data_Iniziale)),F$8,"")</f>
        <v>0.375</v>
      </c>
      <c r="D29" s="57">
        <f>IF(AND(B29&lt;&gt;"Sabato",B29&lt;&gt;"Domenica",I29&lt;&gt;"M",I29&lt;&gt;"F",I29&lt;&gt;"Fe",MONTH(A29)=MONTH(Data_Iniziale)),H$8,"")</f>
        <v>0.5833333333333334</v>
      </c>
      <c r="E29" s="58">
        <f>IF(AND(B29&lt;&gt;"Sabato",B29&lt;&gt;"Domenica",I29&lt;&gt;"M",I29&lt;&gt;"F",I29&lt;&gt;"Fe",MONTH(A29)=MONTH(Data_Iniziale)),F$9,"")</f>
        <v>0.6041666666666666</v>
      </c>
      <c r="F29" s="59">
        <f>IF(AND(B29&lt;&gt;"Sabato",B29&lt;&gt;"Domenica",I29&lt;&gt;"M",I29&lt;&gt;"F",I29&lt;&gt;"Fe",MONTH(A29)=MONTH(Data_Iniziale)),H$9,"")</f>
        <v>0.7083333333333334</v>
      </c>
      <c r="G29" s="66">
        <v>0.4583333333333333</v>
      </c>
      <c r="H29" s="67">
        <v>0.6666666666666666</v>
      </c>
      <c r="I29" s="68"/>
      <c r="J29" s="69">
        <v>0.010416666666666666</v>
      </c>
      <c r="K29" s="70">
        <f t="shared" si="1"/>
        <v>0.3125000000000001</v>
      </c>
      <c r="L29" s="69"/>
      <c r="M29" s="69"/>
      <c r="N29" s="71"/>
    </row>
    <row r="30" spans="1:14" ht="12.75">
      <c r="A30" s="65">
        <f t="shared" si="2"/>
        <v>42692</v>
      </c>
      <c r="B30" s="56" t="str">
        <f t="shared" si="0"/>
        <v>Venerdì</v>
      </c>
      <c r="C30" s="57">
        <f>IF(AND(B30&lt;&gt;"Sabato",B30&lt;&gt;"Domenica",I30&lt;&gt;"M",I30&lt;&gt;"F",I30&lt;&gt;"Fe",MONTH(A30)=MONTH(Data_Iniziale)),F$8,"")</f>
        <v>0.375</v>
      </c>
      <c r="D30" s="57">
        <f>IF(AND(B30&lt;&gt;"Sabato",B30&lt;&gt;"Domenica",I30&lt;&gt;"M",I30&lt;&gt;"F",I30&lt;&gt;"Fe",MONTH(A30)=MONTH(Data_Iniziale)),H$8,"")</f>
        <v>0.5833333333333334</v>
      </c>
      <c r="E30" s="58">
        <f>IF(AND(B30&lt;&gt;"Sabato",B30&lt;&gt;"Domenica",I30&lt;&gt;"M",I30&lt;&gt;"F",I30&lt;&gt;"Fe",MONTH(A30)=MONTH(Data_Iniziale)),F$9,"")</f>
        <v>0.6041666666666666</v>
      </c>
      <c r="F30" s="59">
        <f>IF(AND(B30&lt;&gt;"Sabato",B30&lt;&gt;"Domenica",I30&lt;&gt;"M",I30&lt;&gt;"F",I30&lt;&gt;"Fe",MONTH(A30)=MONTH(Data_Iniziale)),H$9,"")</f>
        <v>0.7083333333333334</v>
      </c>
      <c r="G30" s="66"/>
      <c r="H30" s="67"/>
      <c r="I30" s="68"/>
      <c r="J30" s="69"/>
      <c r="K30" s="70">
        <f t="shared" si="1"/>
        <v>0.3125000000000001</v>
      </c>
      <c r="L30" s="69"/>
      <c r="M30" s="69"/>
      <c r="N30" s="71"/>
    </row>
    <row r="31" spans="1:14" ht="12.75">
      <c r="A31" s="65">
        <f t="shared" si="2"/>
        <v>42693</v>
      </c>
      <c r="B31" s="56" t="str">
        <f t="shared" si="0"/>
        <v>Sabato</v>
      </c>
      <c r="C31" s="57">
        <f>IF(AND(B31&lt;&gt;"Sabato",B31&lt;&gt;"Domenica",I31&lt;&gt;"M",I31&lt;&gt;"F",I31&lt;&gt;"Fe",MONTH(A31)=MONTH(Data_Iniziale)),F$8,"")</f>
      </c>
      <c r="D31" s="57">
        <f>IF(AND(B31&lt;&gt;"Sabato",B31&lt;&gt;"Domenica",I31&lt;&gt;"M",I31&lt;&gt;"F",I31&lt;&gt;"Fe",MONTH(A31)=MONTH(Data_Iniziale)),H$8,"")</f>
      </c>
      <c r="E31" s="58">
        <f>IF(AND(B31&lt;&gt;"Sabato",B31&lt;&gt;"Domenica",I31&lt;&gt;"M",I31&lt;&gt;"F",I31&lt;&gt;"Fe",MONTH(A31)=MONTH(Data_Iniziale)),F$9,"")</f>
      </c>
      <c r="F31" s="59">
        <f>IF(AND(B31&lt;&gt;"Sabato",B31&lt;&gt;"Domenica",I31&lt;&gt;"M",I31&lt;&gt;"F",I31&lt;&gt;"Fe",MONTH(A31)=MONTH(Data_Iniziale)),H$9,"")</f>
      </c>
      <c r="G31" s="66"/>
      <c r="H31" s="67"/>
      <c r="I31" s="68"/>
      <c r="J31" s="69"/>
      <c r="K31" s="70">
        <f t="shared" si="1"/>
      </c>
      <c r="L31" s="69"/>
      <c r="M31" s="69"/>
      <c r="N31" s="71"/>
    </row>
    <row r="32" spans="1:14" ht="12.75">
      <c r="A32" s="65">
        <f t="shared" si="2"/>
        <v>42694</v>
      </c>
      <c r="B32" s="56" t="str">
        <f t="shared" si="0"/>
        <v>Domenica</v>
      </c>
      <c r="C32" s="57">
        <f>IF(AND(B32&lt;&gt;"Sabato",B32&lt;&gt;"Domenica",I32&lt;&gt;"M",I32&lt;&gt;"F",I32&lt;&gt;"Fe",MONTH(A32)=MONTH(Data_Iniziale)),F$8,"")</f>
      </c>
      <c r="D32" s="57">
        <f>IF(AND(B32&lt;&gt;"Sabato",B32&lt;&gt;"Domenica",I32&lt;&gt;"M",I32&lt;&gt;"F",I32&lt;&gt;"Fe",MONTH(A32)=MONTH(Data_Iniziale)),H$8,"")</f>
      </c>
      <c r="E32" s="58">
        <f>IF(AND(B32&lt;&gt;"Sabato",B32&lt;&gt;"Domenica",I32&lt;&gt;"M",I32&lt;&gt;"F",I32&lt;&gt;"Fe",MONTH(A32)=MONTH(Data_Iniziale)),F$9,"")</f>
      </c>
      <c r="F32" s="59">
        <f>IF(AND(B32&lt;&gt;"Sabato",B32&lt;&gt;"Domenica",I32&lt;&gt;"M",I32&lt;&gt;"F",I32&lt;&gt;"Fe",MONTH(A32)=MONTH(Data_Iniziale)),H$9,"")</f>
      </c>
      <c r="G32" s="66"/>
      <c r="H32" s="67"/>
      <c r="I32" s="68"/>
      <c r="J32" s="69">
        <v>0.041666666666666664</v>
      </c>
      <c r="K32" s="70">
        <f t="shared" si="1"/>
      </c>
      <c r="L32" s="69"/>
      <c r="M32" s="69"/>
      <c r="N32" s="71"/>
    </row>
    <row r="33" spans="1:14" ht="12.75">
      <c r="A33" s="65">
        <f t="shared" si="2"/>
        <v>42695</v>
      </c>
      <c r="B33" s="56" t="str">
        <f t="shared" si="0"/>
        <v>Lunedì</v>
      </c>
      <c r="C33" s="57">
        <f>IF(AND(B33&lt;&gt;"Sabato",B33&lt;&gt;"Domenica",I33&lt;&gt;"M",I33&lt;&gt;"F",I33&lt;&gt;"Fe",MONTH(A33)=MONTH(Data_Iniziale)),F$8,"")</f>
      </c>
      <c r="D33" s="57">
        <f>IF(AND(B33&lt;&gt;"Sabato",B33&lt;&gt;"Domenica",I33&lt;&gt;"M",I33&lt;&gt;"F",I33&lt;&gt;"Fe",MONTH(A33)=MONTH(Data_Iniziale)),H$8,"")</f>
      </c>
      <c r="E33" s="58">
        <f>IF(AND(B33&lt;&gt;"Sabato",B33&lt;&gt;"Domenica",I33&lt;&gt;"M",I33&lt;&gt;"F",I33&lt;&gt;"Fe",MONTH(A33)=MONTH(Data_Iniziale)),F$9,"")</f>
      </c>
      <c r="F33" s="59">
        <f>IF(AND(B33&lt;&gt;"Sabato",B33&lt;&gt;"Domenica",I33&lt;&gt;"M",I33&lt;&gt;"F",I33&lt;&gt;"Fe",MONTH(A33)=MONTH(Data_Iniziale)),H$9,"")</f>
      </c>
      <c r="G33" s="66"/>
      <c r="H33" s="67"/>
      <c r="I33" s="68" t="s">
        <v>16</v>
      </c>
      <c r="J33" s="69"/>
      <c r="K33" s="70">
        <f t="shared" si="1"/>
      </c>
      <c r="L33" s="69">
        <v>0.0625</v>
      </c>
      <c r="M33" s="69"/>
      <c r="N33" s="71"/>
    </row>
    <row r="34" spans="1:14" ht="12.75">
      <c r="A34" s="65">
        <f t="shared" si="2"/>
        <v>42696</v>
      </c>
      <c r="B34" s="56" t="str">
        <f t="shared" si="0"/>
        <v>Martedì</v>
      </c>
      <c r="C34" s="57">
        <f>IF(AND(B34&lt;&gt;"Sabato",B34&lt;&gt;"Domenica",I34&lt;&gt;"M",I34&lt;&gt;"F",I34&lt;&gt;"Fe",MONTH(A34)=MONTH(Data_Iniziale)),F$8,"")</f>
        <v>0.375</v>
      </c>
      <c r="D34" s="57">
        <f>IF(AND(B34&lt;&gt;"Sabato",B34&lt;&gt;"Domenica",I34&lt;&gt;"M",I34&lt;&gt;"F",I34&lt;&gt;"Fe",MONTH(A34)=MONTH(Data_Iniziale)),H$8,"")</f>
        <v>0.5833333333333334</v>
      </c>
      <c r="E34" s="58">
        <f>IF(AND(B34&lt;&gt;"Sabato",B34&lt;&gt;"Domenica",I34&lt;&gt;"M",I34&lt;&gt;"F",I34&lt;&gt;"Fe",MONTH(A34)=MONTH(Data_Iniziale)),F$9,"")</f>
        <v>0.6041666666666666</v>
      </c>
      <c r="F34" s="59">
        <f>IF(AND(B34&lt;&gt;"Sabato",B34&lt;&gt;"Domenica",I34&lt;&gt;"M",I34&lt;&gt;"F",I34&lt;&gt;"Fe",MONTH(A34)=MONTH(Data_Iniziale)),H$9,"")</f>
        <v>0.7083333333333334</v>
      </c>
      <c r="G34" s="66"/>
      <c r="H34" s="67"/>
      <c r="I34" s="68"/>
      <c r="J34" s="69"/>
      <c r="K34" s="70">
        <f t="shared" si="1"/>
        <v>0.3125000000000001</v>
      </c>
      <c r="L34" s="69"/>
      <c r="M34" s="69"/>
      <c r="N34" s="71"/>
    </row>
    <row r="35" spans="1:14" ht="12.75">
      <c r="A35" s="65">
        <f t="shared" si="2"/>
        <v>42697</v>
      </c>
      <c r="B35" s="56" t="str">
        <f t="shared" si="0"/>
        <v>Mercoledì</v>
      </c>
      <c r="C35" s="57">
        <f>IF(AND(B35&lt;&gt;"Sabato",B35&lt;&gt;"Domenica",I35&lt;&gt;"M",I35&lt;&gt;"F",I35&lt;&gt;"Fe",MONTH(A35)=MONTH(Data_Iniziale)),F$8,"")</f>
        <v>0.375</v>
      </c>
      <c r="D35" s="57">
        <f>IF(AND(B35&lt;&gt;"Sabato",B35&lt;&gt;"Domenica",I35&lt;&gt;"M",I35&lt;&gt;"F",I35&lt;&gt;"Fe",MONTH(A35)=MONTH(Data_Iniziale)),H$8,"")</f>
        <v>0.5833333333333334</v>
      </c>
      <c r="E35" s="58">
        <f>IF(AND(B35&lt;&gt;"Sabato",B35&lt;&gt;"Domenica",I35&lt;&gt;"M",I35&lt;&gt;"F",I35&lt;&gt;"Fe",MONTH(A35)=MONTH(Data_Iniziale)),F$9,"")</f>
        <v>0.6041666666666666</v>
      </c>
      <c r="F35" s="59">
        <f>IF(AND(B35&lt;&gt;"Sabato",B35&lt;&gt;"Domenica",I35&lt;&gt;"M",I35&lt;&gt;"F",I35&lt;&gt;"Fe",MONTH(A35)=MONTH(Data_Iniziale)),H$9,"")</f>
        <v>0.7083333333333334</v>
      </c>
      <c r="G35" s="66"/>
      <c r="H35" s="67"/>
      <c r="I35" s="68"/>
      <c r="J35" s="69"/>
      <c r="K35" s="70">
        <f t="shared" si="1"/>
        <v>0.3125000000000001</v>
      </c>
      <c r="L35" s="69"/>
      <c r="M35" s="69"/>
      <c r="N35" s="71"/>
    </row>
    <row r="36" spans="1:14" ht="12.75">
      <c r="A36" s="65">
        <f t="shared" si="2"/>
        <v>42698</v>
      </c>
      <c r="B36" s="56" t="str">
        <f t="shared" si="0"/>
        <v>Giovedì</v>
      </c>
      <c r="C36" s="57">
        <f>IF(AND(B36&lt;&gt;"Sabato",B36&lt;&gt;"Domenica",I36&lt;&gt;"M",I36&lt;&gt;"F",I36&lt;&gt;"Fe",MONTH(A36)=MONTH(Data_Iniziale)),F$8,"")</f>
      </c>
      <c r="D36" s="57">
        <f>IF(AND(B36&lt;&gt;"Sabato",B36&lt;&gt;"Domenica",I36&lt;&gt;"M",I36&lt;&gt;"F",I36&lt;&gt;"Fe",MONTH(A36)=MONTH(Data_Iniziale)),H$8,"")</f>
      </c>
      <c r="E36" s="58">
        <f>IF(AND(B36&lt;&gt;"Sabato",B36&lt;&gt;"Domenica",I36&lt;&gt;"M",I36&lt;&gt;"F",I36&lt;&gt;"Fe",MONTH(A36)=MONTH(Data_Iniziale)),F$9,"")</f>
      </c>
      <c r="F36" s="59">
        <f>IF(AND(B36&lt;&gt;"Sabato",B36&lt;&gt;"Domenica",I36&lt;&gt;"M",I36&lt;&gt;"F",I36&lt;&gt;"Fe",MONTH(A36)=MONTH(Data_Iniziale)),H$9,"")</f>
      </c>
      <c r="G36" s="66"/>
      <c r="H36" s="67"/>
      <c r="I36" s="68" t="s">
        <v>24</v>
      </c>
      <c r="J36" s="69"/>
      <c r="K36" s="70">
        <f t="shared" si="1"/>
      </c>
      <c r="L36" s="69"/>
      <c r="M36" s="69"/>
      <c r="N36" s="71"/>
    </row>
    <row r="37" spans="1:14" ht="12.75">
      <c r="A37" s="65">
        <f t="shared" si="2"/>
        <v>42699</v>
      </c>
      <c r="B37" s="56" t="str">
        <f t="shared" si="0"/>
        <v>Venerdì</v>
      </c>
      <c r="C37" s="57">
        <f>IF(AND(B37&lt;&gt;"Sabato",B37&lt;&gt;"Domenica",I37&lt;&gt;"M",I37&lt;&gt;"F",I37&lt;&gt;"Fe",MONTH(A37)=MONTH(Data_Iniziale)),F$8,"")</f>
      </c>
      <c r="D37" s="57">
        <f>IF(AND(B37&lt;&gt;"Sabato",B37&lt;&gt;"Domenica",I37&lt;&gt;"M",I37&lt;&gt;"F",I37&lt;&gt;"Fe",MONTH(A37)=MONTH(Data_Iniziale)),H$8,"")</f>
      </c>
      <c r="E37" s="58">
        <f>IF(AND(B37&lt;&gt;"Sabato",B37&lt;&gt;"Domenica",I37&lt;&gt;"M",I37&lt;&gt;"F",I37&lt;&gt;"Fe",MONTH(A37)=MONTH(Data_Iniziale)),F$9,"")</f>
      </c>
      <c r="F37" s="59">
        <f>IF(AND(B37&lt;&gt;"Sabato",B37&lt;&gt;"Domenica",I37&lt;&gt;"M",I37&lt;&gt;"F",I37&lt;&gt;"Fe",MONTH(A37)=MONTH(Data_Iniziale)),H$9,"")</f>
      </c>
      <c r="G37" s="66"/>
      <c r="H37" s="67"/>
      <c r="I37" s="68" t="s">
        <v>24</v>
      </c>
      <c r="J37" s="69"/>
      <c r="K37" s="70">
        <f t="shared" si="1"/>
      </c>
      <c r="L37" s="69"/>
      <c r="M37" s="69"/>
      <c r="N37" s="71"/>
    </row>
    <row r="38" spans="1:14" ht="12.75">
      <c r="A38" s="65">
        <f t="shared" si="2"/>
        <v>42700</v>
      </c>
      <c r="B38" s="56" t="str">
        <f t="shared" si="0"/>
        <v>Sabato</v>
      </c>
      <c r="C38" s="57">
        <f>IF(AND(B38&lt;&gt;"Sabato",B38&lt;&gt;"Domenica",I38&lt;&gt;"M",I38&lt;&gt;"F",I38&lt;&gt;"Fe",MONTH(A38)=MONTH(Data_Iniziale)),F$8,"")</f>
      </c>
      <c r="D38" s="57">
        <f>IF(AND(B38&lt;&gt;"Sabato",B38&lt;&gt;"Domenica",I38&lt;&gt;"M",I38&lt;&gt;"F",I38&lt;&gt;"Fe",MONTH(A38)=MONTH(Data_Iniziale)),H$8,"")</f>
      </c>
      <c r="E38" s="58">
        <f>IF(AND(B38&lt;&gt;"Sabato",B38&lt;&gt;"Domenica",I38&lt;&gt;"M",I38&lt;&gt;"F",I38&lt;&gt;"Fe",MONTH(A38)=MONTH(Data_Iniziale)),F$9,"")</f>
      </c>
      <c r="F38" s="59">
        <f>IF(AND(B38&lt;&gt;"Sabato",B38&lt;&gt;"Domenica",I38&lt;&gt;"M",I38&lt;&gt;"F",I38&lt;&gt;"Fe",MONTH(A38)=MONTH(Data_Iniziale)),H$9,"")</f>
      </c>
      <c r="G38" s="66"/>
      <c r="H38" s="67"/>
      <c r="I38" s="68"/>
      <c r="J38" s="69"/>
      <c r="K38" s="70">
        <f t="shared" si="1"/>
      </c>
      <c r="L38" s="69"/>
      <c r="M38" s="69"/>
      <c r="N38" s="71"/>
    </row>
    <row r="39" spans="1:14" ht="12.75">
      <c r="A39" s="65">
        <f t="shared" si="2"/>
        <v>42701</v>
      </c>
      <c r="B39" s="56" t="str">
        <f t="shared" si="0"/>
        <v>Domenica</v>
      </c>
      <c r="C39" s="57">
        <f>IF(AND(B39&lt;&gt;"Sabato",B39&lt;&gt;"Domenica",I39&lt;&gt;"M",I39&lt;&gt;"F",I39&lt;&gt;"Fe",MONTH(A39)=MONTH(Data_Iniziale)),F$8,"")</f>
      </c>
      <c r="D39" s="57">
        <f>IF(AND(B39&lt;&gt;"Sabato",B39&lt;&gt;"Domenica",I39&lt;&gt;"M",I39&lt;&gt;"F",I39&lt;&gt;"Fe",MONTH(A39)=MONTH(Data_Iniziale)),H$8,"")</f>
      </c>
      <c r="E39" s="58">
        <f>IF(AND(B39&lt;&gt;"Sabato",B39&lt;&gt;"Domenica",I39&lt;&gt;"M",I39&lt;&gt;"F",I39&lt;&gt;"Fe",MONTH(A39)=MONTH(Data_Iniziale)),F$9,"")</f>
      </c>
      <c r="F39" s="59">
        <f>IF(AND(B39&lt;&gt;"Sabato",B39&lt;&gt;"Domenica",I39&lt;&gt;"M",I39&lt;&gt;"F",I39&lt;&gt;"Fe",MONTH(A39)=MONTH(Data_Iniziale)),H$9,"")</f>
      </c>
      <c r="G39" s="66"/>
      <c r="H39" s="67"/>
      <c r="I39" s="68"/>
      <c r="J39" s="69"/>
      <c r="K39" s="70">
        <f t="shared" si="1"/>
      </c>
      <c r="L39" s="69">
        <v>0.08333333333333333</v>
      </c>
      <c r="M39" s="69"/>
      <c r="N39" s="71"/>
    </row>
    <row r="40" spans="1:14" ht="12.75">
      <c r="A40" s="65">
        <f t="shared" si="2"/>
        <v>42702</v>
      </c>
      <c r="B40" s="56" t="str">
        <f t="shared" si="0"/>
        <v>Lunedì</v>
      </c>
      <c r="C40" s="57">
        <f>IF(AND(B40&lt;&gt;"Sabato",B40&lt;&gt;"Domenica",I40&lt;&gt;"M",I40&lt;&gt;"F",I40&lt;&gt;"Fe",MONTH(A40)=MONTH(Data_Iniziale)),F$8,"")</f>
        <v>0.375</v>
      </c>
      <c r="D40" s="57">
        <f>IF(AND(B40&lt;&gt;"Sabato",B40&lt;&gt;"Domenica",I40&lt;&gt;"M",I40&lt;&gt;"F",I40&lt;&gt;"Fe",MONTH(A40)=MONTH(Data_Iniziale)),H$8,"")</f>
        <v>0.5833333333333334</v>
      </c>
      <c r="E40" s="58">
        <f>IF(AND(B40&lt;&gt;"Sabato",B40&lt;&gt;"Domenica",I40&lt;&gt;"M",I40&lt;&gt;"F",I40&lt;&gt;"Fe",MONTH(A40)=MONTH(Data_Iniziale)),F$9,"")</f>
        <v>0.6041666666666666</v>
      </c>
      <c r="F40" s="59">
        <f>IF(AND(B40&lt;&gt;"Sabato",B40&lt;&gt;"Domenica",I40&lt;&gt;"M",I40&lt;&gt;"F",I40&lt;&gt;"Fe",MONTH(A40)=MONTH(Data_Iniziale)),H$9,"")</f>
        <v>0.7083333333333334</v>
      </c>
      <c r="G40" s="66"/>
      <c r="H40" s="67"/>
      <c r="I40" s="68"/>
      <c r="J40" s="69"/>
      <c r="K40" s="70">
        <f t="shared" si="1"/>
        <v>0.3125000000000001</v>
      </c>
      <c r="L40" s="69"/>
      <c r="M40" s="69"/>
      <c r="N40" s="71"/>
    </row>
    <row r="41" spans="1:14" ht="12.75">
      <c r="A41" s="65">
        <f t="shared" si="2"/>
        <v>42703</v>
      </c>
      <c r="B41" s="56" t="str">
        <f t="shared" si="0"/>
        <v>Martedì</v>
      </c>
      <c r="C41" s="57">
        <f>IF(AND(B41&lt;&gt;"Sabato",B41&lt;&gt;"Domenica",I41&lt;&gt;"M",I41&lt;&gt;"F",I41&lt;&gt;"Fe",MONTH(A41)=MONTH(Data_Iniziale)),F$8,"")</f>
        <v>0.375</v>
      </c>
      <c r="D41" s="57">
        <f>IF(AND(B41&lt;&gt;"Sabato",B41&lt;&gt;"Domenica",I41&lt;&gt;"M",I41&lt;&gt;"F",I41&lt;&gt;"Fe",MONTH(A41)=MONTH(Data_Iniziale)),H$8,"")</f>
        <v>0.5833333333333334</v>
      </c>
      <c r="E41" s="58">
        <f>IF(AND(B41&lt;&gt;"Sabato",B41&lt;&gt;"Domenica",I41&lt;&gt;"M",I41&lt;&gt;"F",I41&lt;&gt;"Fe",MONTH(A41)=MONTH(Data_Iniziale)),F$9,"")</f>
        <v>0.6041666666666666</v>
      </c>
      <c r="F41" s="59">
        <f>IF(AND(B41&lt;&gt;"Sabato",B41&lt;&gt;"Domenica",I41&lt;&gt;"M",I41&lt;&gt;"F",I41&lt;&gt;"Fe",MONTH(A41)=MONTH(Data_Iniziale)),H$9,"")</f>
        <v>0.7083333333333334</v>
      </c>
      <c r="G41" s="66"/>
      <c r="H41" s="67"/>
      <c r="I41" s="68"/>
      <c r="J41" s="69"/>
      <c r="K41" s="70">
        <f t="shared" si="1"/>
        <v>0.3125000000000001</v>
      </c>
      <c r="L41" s="69"/>
      <c r="M41" s="69"/>
      <c r="N41" s="71"/>
    </row>
    <row r="42" spans="1:14" ht="12.75">
      <c r="A42" s="65">
        <f t="shared" si="2"/>
        <v>42704</v>
      </c>
      <c r="B42" s="56" t="str">
        <f t="shared" si="0"/>
        <v>Mercoledì</v>
      </c>
      <c r="C42" s="57">
        <f>IF(AND(B42&lt;&gt;"Sabato",B42&lt;&gt;"Domenica",I42&lt;&gt;"M",I42&lt;&gt;"F",I42&lt;&gt;"Fe",MONTH(A42)=MONTH(Data_Iniziale)),F$8,"")</f>
        <v>0.375</v>
      </c>
      <c r="D42" s="57">
        <f>IF(AND(B42&lt;&gt;"Sabato",B42&lt;&gt;"Domenica",I42&lt;&gt;"M",I42&lt;&gt;"F",I42&lt;&gt;"Fe",MONTH(A42)=MONTH(Data_Iniziale)),H$8,"")</f>
        <v>0.5833333333333334</v>
      </c>
      <c r="E42" s="58">
        <f>IF(AND(B42&lt;&gt;"Sabato",B42&lt;&gt;"Domenica",I42&lt;&gt;"M",I42&lt;&gt;"F",I42&lt;&gt;"Fe",MONTH(A42)=MONTH(Data_Iniziale)),F$9,"")</f>
        <v>0.6041666666666666</v>
      </c>
      <c r="F42" s="59">
        <f>IF(AND(B42&lt;&gt;"Sabato",B42&lt;&gt;"Domenica",I42&lt;&gt;"M",I42&lt;&gt;"F",I42&lt;&gt;"Fe",MONTH(A42)=MONTH(Data_Iniziale)),H$9,"")</f>
        <v>0.7083333333333334</v>
      </c>
      <c r="G42" s="66"/>
      <c r="H42" s="67"/>
      <c r="I42" s="68"/>
      <c r="J42" s="72"/>
      <c r="K42" s="73">
        <f t="shared" si="1"/>
        <v>0.3125000000000001</v>
      </c>
      <c r="L42" s="69"/>
      <c r="M42" s="69"/>
      <c r="N42" s="71"/>
    </row>
    <row r="43" spans="1:14" ht="12.75">
      <c r="A43" s="74">
        <f t="shared" si="2"/>
        <v>42705</v>
      </c>
      <c r="B43" s="56" t="str">
        <f t="shared" si="0"/>
        <v>Giovedì</v>
      </c>
      <c r="C43" s="57">
        <f>IF(AND(B43&lt;&gt;"Sabato",B43&lt;&gt;"Domenica",I43&lt;&gt;"M",I43&lt;&gt;"F",I43&lt;&gt;"Fe",MONTH(A43)=MONTH(Data_Iniziale)),F$8,"")</f>
      </c>
      <c r="D43" s="57">
        <f>IF(AND(B43&lt;&gt;"Sabato",B43&lt;&gt;"Domenica",I43&lt;&gt;"M",I43&lt;&gt;"F",I43&lt;&gt;"Fe",MONTH(A43)=MONTH(Data_Iniziale)),H$8,"")</f>
      </c>
      <c r="E43" s="58">
        <f>IF(AND(B43&lt;&gt;"Sabato",B43&lt;&gt;"Domenica",I43&lt;&gt;"M",I43&lt;&gt;"F",I43&lt;&gt;"Fe",MONTH(A43)=MONTH(Data_Iniziale)),F$9,"")</f>
      </c>
      <c r="F43" s="59">
        <f>IF(AND(B43&lt;&gt;"Sabato",B43&lt;&gt;"Domenica",I43&lt;&gt;"M",I43&lt;&gt;"F",I43&lt;&gt;"Fe",MONTH(A43)=MONTH(Data_Iniziale)),H$9,"")</f>
      </c>
      <c r="G43" s="75"/>
      <c r="H43" s="76"/>
      <c r="I43" s="77"/>
      <c r="J43" s="78"/>
      <c r="K43" s="79">
        <f t="shared" si="1"/>
      </c>
      <c r="L43" s="78"/>
      <c r="M43" s="78"/>
      <c r="N43" s="80"/>
    </row>
    <row r="44" spans="1:14" ht="12.75">
      <c r="A44" s="81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</row>
    <row r="45" spans="1:14" ht="12.75">
      <c r="A45" s="83"/>
      <c r="B45" s="84" t="s">
        <v>33</v>
      </c>
      <c r="C45" s="84"/>
      <c r="D45" s="85">
        <f>COUNT(C13:C43)</f>
        <v>19</v>
      </c>
      <c r="E45" s="84" t="s">
        <v>34</v>
      </c>
      <c r="F45" s="84"/>
      <c r="G45" s="86">
        <f>COUNTIF(I13:I43,"M")</f>
        <v>1</v>
      </c>
      <c r="H45" s="84" t="s">
        <v>35</v>
      </c>
      <c r="I45" s="84"/>
      <c r="J45" s="84"/>
      <c r="K45" s="87">
        <f>SUM(L13:L43)</f>
        <v>0.2708333333333333</v>
      </c>
      <c r="L45" s="88"/>
      <c r="M45" s="88"/>
      <c r="N45" s="88"/>
    </row>
    <row r="46" spans="1:14" ht="12.75">
      <c r="A46" s="83"/>
      <c r="B46" s="89" t="s">
        <v>7</v>
      </c>
      <c r="C46" s="89"/>
      <c r="D46" s="90">
        <f>SUM(J13:J43)</f>
        <v>0.09027777777777778</v>
      </c>
      <c r="E46" s="89" t="s">
        <v>36</v>
      </c>
      <c r="F46" s="89"/>
      <c r="G46" s="91">
        <f>COUNTIF(I13:I43,"F")</f>
        <v>2</v>
      </c>
      <c r="H46" s="89" t="s">
        <v>37</v>
      </c>
      <c r="I46" s="89"/>
      <c r="J46" s="89"/>
      <c r="K46" s="92">
        <f>SUM(N13:N43)</f>
        <v>0.041666666666666664</v>
      </c>
      <c r="L46" s="88"/>
      <c r="M46" s="88"/>
      <c r="N46" s="88"/>
    </row>
    <row r="47" spans="1:14" ht="12.75">
      <c r="A47" s="93"/>
      <c r="B47" s="94" t="s">
        <v>38</v>
      </c>
      <c r="C47" s="94"/>
      <c r="D47" s="95">
        <f>SUM(H13:H43)-SUM(G13:G43)</f>
        <v>0.375</v>
      </c>
      <c r="E47" s="96" t="s">
        <v>39</v>
      </c>
      <c r="F47" s="96"/>
      <c r="G47" s="97">
        <f>COUNTIF(I13:I43,"Fe")</f>
        <v>1</v>
      </c>
      <c r="H47" s="94"/>
      <c r="I47" s="94"/>
      <c r="J47" s="94"/>
      <c r="K47" s="98"/>
      <c r="L47" s="88"/>
      <c r="M47" s="88"/>
      <c r="N47" s="88"/>
    </row>
    <row r="50" spans="1:3" ht="12.75">
      <c r="A50"/>
      <c r="B50"/>
      <c r="C50" s="99"/>
    </row>
    <row r="51" spans="1:3" ht="12.75">
      <c r="A51"/>
      <c r="B51"/>
      <c r="C51" s="99"/>
    </row>
    <row r="52" spans="1:3" ht="12.75">
      <c r="A52"/>
      <c r="B52"/>
      <c r="C52" s="99"/>
    </row>
  </sheetData>
  <sheetProtection selectLockedCells="1" selectUnlockedCells="1"/>
  <mergeCells count="31">
    <mergeCell ref="A4:B4"/>
    <mergeCell ref="C4:D4"/>
    <mergeCell ref="A5:B5"/>
    <mergeCell ref="C5:D5"/>
    <mergeCell ref="F5:G5"/>
    <mergeCell ref="I5:I12"/>
    <mergeCell ref="J5:J12"/>
    <mergeCell ref="K5:N5"/>
    <mergeCell ref="A6:B6"/>
    <mergeCell ref="K6:K12"/>
    <mergeCell ref="L6:L12"/>
    <mergeCell ref="M6:M12"/>
    <mergeCell ref="N6:N12"/>
    <mergeCell ref="E7:H7"/>
    <mergeCell ref="A10:B10"/>
    <mergeCell ref="C11:D11"/>
    <mergeCell ref="E11:F11"/>
    <mergeCell ref="G11:H11"/>
    <mergeCell ref="B44:N44"/>
    <mergeCell ref="B45:C45"/>
    <mergeCell ref="E45:F45"/>
    <mergeCell ref="H45:J45"/>
    <mergeCell ref="L45:N45"/>
    <mergeCell ref="B46:C46"/>
    <mergeCell ref="E46:F46"/>
    <mergeCell ref="H46:J46"/>
    <mergeCell ref="L46:N46"/>
    <mergeCell ref="B47:C47"/>
    <mergeCell ref="E47:F47"/>
    <mergeCell ref="H47:J47"/>
    <mergeCell ref="L47:N47"/>
  </mergeCells>
  <conditionalFormatting sqref="G14:G20">
    <cfRule type="cellIs" priority="1" dxfId="0" operator="equal" stopIfTrue="1">
      <formula>"Sabato"</formula>
    </cfRule>
    <cfRule type="cellIs" priority="2" dxfId="0" operator="equal" stopIfTrue="1">
      <formula>"Domenica"</formula>
    </cfRule>
  </conditionalFormatting>
  <conditionalFormatting sqref="B44">
    <cfRule type="cellIs" priority="3" dxfId="1" operator="equal" stopIfTrue="1">
      <formula>"Sabato"</formula>
    </cfRule>
    <cfRule type="cellIs" priority="4" dxfId="2" operator="equal" stopIfTrue="1">
      <formula>"Domenica"</formula>
    </cfRule>
  </conditionalFormatting>
  <conditionalFormatting sqref="B13:B43">
    <cfRule type="cellIs" priority="5" dxfId="3" operator="equal" stopIfTrue="1">
      <formula>"Sabato"</formula>
    </cfRule>
    <cfRule type="cellIs" priority="6" dxfId="4" operator="equal" stopIfTrue="1">
      <formula>"Domenica"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Sniper</dc:creator>
  <cp:keywords/>
  <dc:description/>
  <cp:lastModifiedBy>Noemi Ricci</cp:lastModifiedBy>
  <dcterms:created xsi:type="dcterms:W3CDTF">2009-11-07T16:27:51Z</dcterms:created>
  <dcterms:modified xsi:type="dcterms:W3CDTF">2016-03-13T20:38:09Z</dcterms:modified>
  <cp:category/>
  <cp:version/>
  <cp:contentType/>
  <cp:contentStatus/>
  <cp:revision>1</cp:revision>
</cp:coreProperties>
</file>