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asket" sheetId="1" r:id="rId1"/>
    <sheet name="Sintesi" sheetId="2" r:id="rId2"/>
    <sheet name="Commerc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<sst xmlns="http://schemas.openxmlformats.org/spreadsheetml/2006/main" count="34" uniqueCount="22">
  <si>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ANTICIPO SU FATTURE</t>
  </si>
  <si>
    <t>oggi:</t>
  </si>
  <si>
    <t>Num_fatt.</t>
  </si>
  <si>
    <t>Importo</t>
  </si>
  <si>
    <t>Scadenza</t>
  </si>
  <si>
    <t>Cod_cli</t>
  </si>
  <si>
    <t>ESITO</t>
  </si>
  <si>
    <t>Saldata</t>
  </si>
  <si>
    <t>Erogato:</t>
  </si>
  <si>
    <t>Limite</t>
  </si>
  <si>
    <t>Disponibile</t>
  </si>
  <si>
    <t>Basket fatture</t>
  </si>
  <si>
    <t>Data limite prossima presentazione</t>
  </si>
  <si>
    <t>Area ancora disponibile</t>
  </si>
  <si>
    <t>Positività</t>
  </si>
  <si>
    <t>%</t>
  </si>
  <si>
    <t>X</t>
  </si>
  <si>
    <t>Sintesi anticipo su fatture</t>
  </si>
  <si>
    <t>Clienti affidabili</t>
  </si>
  <si>
    <t>Finanziamento recuperato al:</t>
  </si>
  <si>
    <t>Erogato</t>
  </si>
  <si>
    <t>Da avviare alle procedure di recupero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</si>
</sst>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_-* #,##0.0_-;\-* #,##0.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14" fontId="0" fillId="0" borderId="0" xfId="0" applyNumberFormat="1" applyBorder="1" applyAlignment="1">
      <alignment/>
    </xf>
    <xf numFmtId="43" fontId="0" fillId="0" borderId="0" xfId="43" applyFont="1" applyAlignment="1">
      <alignment/>
    </xf>
    <xf numFmtId="43" fontId="1" fillId="0" borderId="16" xfId="43" applyFont="1" applyBorder="1" applyAlignment="1">
      <alignment horizontal="center"/>
    </xf>
    <xf numFmtId="43" fontId="0" fillId="0" borderId="0" xfId="43" applyFont="1" applyBorder="1" applyAlignment="1">
      <alignment/>
    </xf>
    <xf numFmtId="43" fontId="0" fillId="0" borderId="14" xfId="43" applyFont="1" applyBorder="1" applyAlignment="1">
      <alignment/>
    </xf>
    <xf numFmtId="0" fontId="0" fillId="0" borderId="0" xfId="0" applyFill="1" applyBorder="1" applyAlignment="1">
      <alignment/>
    </xf>
    <xf numFmtId="43" fontId="0" fillId="33" borderId="18" xfId="43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18" xfId="0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43" fontId="0" fillId="0" borderId="17" xfId="43" applyFont="1" applyBorder="1" applyAlignment="1">
      <alignment/>
    </xf>
    <xf numFmtId="0" fontId="0" fillId="0" borderId="20" xfId="0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0" fillId="0" borderId="0" xfId="43" applyNumberFormat="1" applyFont="1" applyAlignment="1">
      <alignment/>
    </xf>
    <xf numFmtId="1" fontId="0" fillId="0" borderId="0" xfId="0" applyNumberFormat="1" applyAlignment="1">
      <alignment/>
    </xf>
    <xf numFmtId="43" fontId="1" fillId="0" borderId="0" xfId="43" applyFont="1" applyAlignment="1">
      <alignment/>
    </xf>
    <xf numFmtId="1" fontId="1" fillId="0" borderId="0" xfId="0" applyNumberFormat="1" applyFont="1" applyAlignment="1">
      <alignment/>
    </xf>
    <xf numFmtId="43" fontId="0" fillId="0" borderId="19" xfId="43" applyFont="1" applyBorder="1" applyAlignment="1">
      <alignment/>
    </xf>
    <xf numFmtId="1" fontId="0" fillId="0" borderId="17" xfId="43" applyNumberFormat="1" applyFont="1" applyBorder="1" applyAlignment="1">
      <alignment/>
    </xf>
    <xf numFmtId="1" fontId="0" fillId="0" borderId="20" xfId="43" applyNumberFormat="1" applyFont="1" applyBorder="1" applyAlignment="1">
      <alignment/>
    </xf>
    <xf numFmtId="43" fontId="0" fillId="0" borderId="11" xfId="43" applyFont="1" applyBorder="1" applyAlignment="1">
      <alignment/>
    </xf>
    <xf numFmtId="1" fontId="0" fillId="0" borderId="0" xfId="43" applyNumberFormat="1" applyFont="1" applyBorder="1" applyAlignment="1">
      <alignment/>
    </xf>
    <xf numFmtId="1" fontId="0" fillId="0" borderId="12" xfId="43" applyNumberFormat="1" applyFont="1" applyBorder="1" applyAlignment="1">
      <alignment/>
    </xf>
    <xf numFmtId="43" fontId="0" fillId="0" borderId="13" xfId="43" applyFont="1" applyBorder="1" applyAlignment="1">
      <alignment/>
    </xf>
    <xf numFmtId="1" fontId="0" fillId="0" borderId="14" xfId="43" applyNumberFormat="1" applyFont="1" applyBorder="1" applyAlignment="1">
      <alignment/>
    </xf>
    <xf numFmtId="1" fontId="0" fillId="0" borderId="15" xfId="43" applyNumberFormat="1" applyFont="1" applyBorder="1" applyAlignment="1">
      <alignment/>
    </xf>
    <xf numFmtId="43" fontId="1" fillId="0" borderId="22" xfId="43" applyFont="1" applyBorder="1" applyAlignment="1">
      <alignment horizontal="center"/>
    </xf>
    <xf numFmtId="0" fontId="2" fillId="35" borderId="10" xfId="0" applyFont="1" applyFill="1" applyBorder="1" applyAlignment="1">
      <alignment/>
    </xf>
    <xf numFmtId="14" fontId="2" fillId="35" borderId="20" xfId="0" applyNumberFormat="1" applyFont="1" applyFill="1" applyBorder="1" applyAlignment="1">
      <alignment/>
    </xf>
    <xf numFmtId="0" fontId="0" fillId="35" borderId="16" xfId="0" applyFill="1" applyBorder="1" applyAlignment="1">
      <alignment/>
    </xf>
    <xf numFmtId="43" fontId="0" fillId="35" borderId="16" xfId="43" applyFont="1" applyFill="1" applyBorder="1" applyAlignment="1">
      <alignment/>
    </xf>
    <xf numFmtId="14" fontId="0" fillId="35" borderId="16" xfId="0" applyNumberFormat="1" applyFill="1" applyBorder="1" applyAlignment="1">
      <alignment/>
    </xf>
    <xf numFmtId="14" fontId="1" fillId="35" borderId="0" xfId="0" applyNumberFormat="1" applyFont="1" applyFill="1" applyBorder="1" applyAlignment="1">
      <alignment horizontal="center"/>
    </xf>
    <xf numFmtId="43" fontId="0" fillId="35" borderId="0" xfId="0" applyNumberFormat="1" applyFill="1" applyBorder="1" applyAlignment="1">
      <alignment/>
    </xf>
    <xf numFmtId="167" fontId="0" fillId="35" borderId="0" xfId="0" applyNumberFormat="1" applyFill="1" applyBorder="1" applyAlignment="1">
      <alignment/>
    </xf>
    <xf numFmtId="0" fontId="0" fillId="35" borderId="12" xfId="0" applyFill="1" applyBorder="1" applyAlignment="1">
      <alignment/>
    </xf>
    <xf numFmtId="43" fontId="0" fillId="35" borderId="18" xfId="43" applyFont="1" applyFill="1" applyBorder="1" applyAlignment="1">
      <alignment/>
    </xf>
    <xf numFmtId="168" fontId="0" fillId="35" borderId="17" xfId="43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43" fontId="0" fillId="35" borderId="0" xfId="43" applyFont="1" applyFill="1" applyBorder="1" applyAlignment="1">
      <alignment/>
    </xf>
    <xf numFmtId="43" fontId="0" fillId="35" borderId="14" xfId="43" applyFont="1" applyFill="1" applyBorder="1" applyAlignment="1">
      <alignment/>
    </xf>
    <xf numFmtId="43" fontId="0" fillId="35" borderId="0" xfId="43" applyFont="1" applyFill="1" applyAlignment="1">
      <alignment/>
    </xf>
    <xf numFmtId="1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21</xdr:row>
      <xdr:rowOff>0</xdr:rowOff>
    </xdr:from>
    <xdr:to>
      <xdr:col>2</xdr:col>
      <xdr:colOff>428625</xdr:colOff>
      <xdr:row>22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1905000" y="340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PageLayoutView="0" workbookViewId="0" topLeftCell="A1">
      <selection activeCell="C27" sqref="C27"/>
    </sheetView>
  </sheetViews>
  <sheetFormatPr defaultColWidth="9.140625" defaultRowHeight="12.75"/>
  <cols>
    <col min="1" max="1" width="11.00390625" style="0" customWidth="1"/>
    <col min="2" max="2" width="10.7109375" style="13" customWidth="1"/>
    <col min="3" max="3" width="11.421875" style="0" customWidth="1"/>
    <col min="5" max="5" width="10.140625" style="0" bestFit="1" customWidth="1"/>
    <col min="6" max="6" width="1.7109375" style="0" customWidth="1"/>
    <col min="11" max="11" width="10.28125" style="0" bestFit="1" customWidth="1"/>
    <col min="12" max="12" width="2.57421875" style="0" customWidth="1"/>
  </cols>
  <sheetData>
    <row r="1" spans="1:5" ht="12.75">
      <c r="A1" s="1" t="s">
        <v>0</v>
      </c>
      <c r="D1" s="49" t="s">
        <v>1</v>
      </c>
      <c r="E1" s="50">
        <f ca="1">TODAY()</f>
        <v>42291</v>
      </c>
    </row>
    <row r="2" spans="1:5" ht="12.75">
      <c r="A2" s="1"/>
      <c r="D2" s="5"/>
      <c r="E2" s="11"/>
    </row>
    <row r="3" spans="5:12" ht="12.75">
      <c r="E3" s="24" t="s">
        <v>6</v>
      </c>
      <c r="G3" s="19"/>
      <c r="H3" s="20"/>
      <c r="I3" s="20"/>
      <c r="J3" s="20"/>
      <c r="K3" s="20"/>
      <c r="L3" s="21"/>
    </row>
    <row r="4" spans="1:12" s="3" customFormat="1" ht="12.75">
      <c r="A4" s="10" t="s">
        <v>2</v>
      </c>
      <c r="B4" s="14" t="s">
        <v>3</v>
      </c>
      <c r="C4" s="10" t="s">
        <v>4</v>
      </c>
      <c r="D4" s="10" t="s">
        <v>5</v>
      </c>
      <c r="E4" s="10" t="s">
        <v>7</v>
      </c>
      <c r="G4" s="27" t="s">
        <v>12</v>
      </c>
      <c r="H4" s="22"/>
      <c r="I4" s="22"/>
      <c r="J4" s="22"/>
      <c r="K4" s="54">
        <f>+C22</f>
        <v>42536</v>
      </c>
      <c r="L4" s="23"/>
    </row>
    <row r="5" spans="1:12" ht="12.75">
      <c r="A5" s="19">
        <v>1280</v>
      </c>
      <c r="B5" s="32">
        <v>812.65</v>
      </c>
      <c r="C5" s="11">
        <v>42521</v>
      </c>
      <c r="D5" s="20">
        <v>1704</v>
      </c>
      <c r="E5" s="33"/>
      <c r="G5" s="4"/>
      <c r="H5" s="5"/>
      <c r="I5" s="5"/>
      <c r="J5" s="5"/>
      <c r="K5" s="5"/>
      <c r="L5" s="6"/>
    </row>
    <row r="6" spans="1:12" ht="12.75">
      <c r="A6" s="4">
        <v>1283</v>
      </c>
      <c r="B6" s="15">
        <v>1695</v>
      </c>
      <c r="C6" s="12">
        <v>42551</v>
      </c>
      <c r="D6" s="5">
        <v>1707</v>
      </c>
      <c r="E6" s="30" t="s">
        <v>16</v>
      </c>
      <c r="G6" s="28" t="s">
        <v>13</v>
      </c>
      <c r="H6" s="5"/>
      <c r="I6" s="5"/>
      <c r="J6" s="5"/>
      <c r="K6" s="55">
        <f>+B28</f>
        <v>25978.35</v>
      </c>
      <c r="L6" s="6"/>
    </row>
    <row r="7" spans="1:12" ht="12.75">
      <c r="A7" s="4">
        <v>1285</v>
      </c>
      <c r="B7" s="15">
        <v>2816</v>
      </c>
      <c r="C7" s="12">
        <v>42551</v>
      </c>
      <c r="D7" s="5">
        <v>2006</v>
      </c>
      <c r="E7" s="30"/>
      <c r="G7" s="4"/>
      <c r="H7" s="5"/>
      <c r="I7" s="5"/>
      <c r="J7" s="5"/>
      <c r="K7" s="5"/>
      <c r="L7" s="6"/>
    </row>
    <row r="8" spans="1:12" ht="12.75">
      <c r="A8" s="4">
        <v>1286</v>
      </c>
      <c r="B8" s="15">
        <v>8700</v>
      </c>
      <c r="C8" s="12">
        <v>42521</v>
      </c>
      <c r="D8" s="17">
        <v>2001</v>
      </c>
      <c r="E8" s="30" t="s">
        <v>16</v>
      </c>
      <c r="G8" s="28" t="s">
        <v>14</v>
      </c>
      <c r="H8" s="5"/>
      <c r="I8" s="5"/>
      <c r="J8" s="5"/>
      <c r="K8" s="56">
        <f>++(E22/A22)*100</f>
        <v>66.66666666666666</v>
      </c>
      <c r="L8" s="57" t="s">
        <v>15</v>
      </c>
    </row>
    <row r="9" spans="1:12" ht="12.75">
      <c r="A9" s="4">
        <v>1288</v>
      </c>
      <c r="B9" s="15">
        <v>4400</v>
      </c>
      <c r="C9" s="12">
        <v>42551</v>
      </c>
      <c r="D9" s="17">
        <v>2002</v>
      </c>
      <c r="E9" s="30" t="s">
        <v>16</v>
      </c>
      <c r="G9" s="7"/>
      <c r="H9" s="8"/>
      <c r="I9" s="8"/>
      <c r="J9" s="8"/>
      <c r="K9" s="8"/>
      <c r="L9" s="9"/>
    </row>
    <row r="10" spans="1:12" ht="12.75">
      <c r="A10" s="4">
        <v>1290</v>
      </c>
      <c r="B10" s="15">
        <v>5598</v>
      </c>
      <c r="C10" s="12">
        <v>42521</v>
      </c>
      <c r="D10" s="17">
        <v>2000</v>
      </c>
      <c r="E10" s="30" t="s">
        <v>16</v>
      </c>
      <c r="G10" s="5"/>
      <c r="H10" s="5"/>
      <c r="I10" s="5"/>
      <c r="J10" s="5"/>
      <c r="K10" s="5"/>
      <c r="L10" s="5"/>
    </row>
    <row r="11" spans="1:12" ht="12.75">
      <c r="A11" s="4"/>
      <c r="B11" s="15"/>
      <c r="C11" s="5"/>
      <c r="D11" s="5"/>
      <c r="E11" s="30"/>
      <c r="G11" s="5"/>
      <c r="H11" s="5"/>
      <c r="I11" s="5"/>
      <c r="J11" s="5"/>
      <c r="K11" s="5"/>
      <c r="L11" s="5"/>
    </row>
    <row r="12" spans="1:12" ht="12.75">
      <c r="A12" s="4"/>
      <c r="B12" s="15"/>
      <c r="C12" s="5"/>
      <c r="D12" s="5"/>
      <c r="E12" s="30"/>
      <c r="G12" s="5"/>
      <c r="H12" s="5"/>
      <c r="I12" s="5"/>
      <c r="J12" s="5"/>
      <c r="K12" s="5"/>
      <c r="L12" s="5"/>
    </row>
    <row r="13" spans="1:12" ht="12.75">
      <c r="A13" s="4"/>
      <c r="B13" s="15"/>
      <c r="C13" s="5"/>
      <c r="D13" s="5"/>
      <c r="E13" s="30"/>
      <c r="G13" s="5"/>
      <c r="H13" s="5"/>
      <c r="I13" s="5"/>
      <c r="J13" s="5"/>
      <c r="K13" s="5"/>
      <c r="L13" s="5"/>
    </row>
    <row r="14" spans="1:12" ht="12.75">
      <c r="A14" s="4"/>
      <c r="B14" s="15"/>
      <c r="C14" s="5"/>
      <c r="D14" s="5"/>
      <c r="E14" s="30"/>
      <c r="G14" s="5"/>
      <c r="H14" s="5"/>
      <c r="I14" s="5"/>
      <c r="J14" s="5"/>
      <c r="K14" s="5"/>
      <c r="L14" s="5"/>
    </row>
    <row r="15" spans="1:12" ht="12.75">
      <c r="A15" s="4"/>
      <c r="B15" s="15"/>
      <c r="C15" s="5"/>
      <c r="D15" s="5"/>
      <c r="E15" s="30"/>
      <c r="G15" s="5"/>
      <c r="H15" s="5"/>
      <c r="I15" s="5"/>
      <c r="J15" s="5"/>
      <c r="K15" s="5"/>
      <c r="L15" s="5"/>
    </row>
    <row r="16" spans="1:12" ht="12.75">
      <c r="A16" s="4"/>
      <c r="B16" s="15"/>
      <c r="C16" s="5"/>
      <c r="D16" s="5"/>
      <c r="E16" s="30"/>
      <c r="G16" s="5"/>
      <c r="H16" s="5"/>
      <c r="I16" s="5"/>
      <c r="J16" s="5"/>
      <c r="K16" s="5"/>
      <c r="L16" s="5"/>
    </row>
    <row r="17" spans="1:12" ht="12.75">
      <c r="A17" s="4"/>
      <c r="B17" s="15"/>
      <c r="C17" s="5"/>
      <c r="D17" s="5"/>
      <c r="E17" s="30"/>
      <c r="G17" s="5"/>
      <c r="H17" s="5"/>
      <c r="I17" s="5"/>
      <c r="J17" s="5"/>
      <c r="K17" s="5"/>
      <c r="L17" s="5"/>
    </row>
    <row r="18" spans="1:12" ht="12.75">
      <c r="A18" s="4"/>
      <c r="B18" s="15"/>
      <c r="C18" s="5"/>
      <c r="D18" s="5"/>
      <c r="E18" s="30"/>
      <c r="G18" s="5"/>
      <c r="H18" s="5"/>
      <c r="I18" s="5"/>
      <c r="J18" s="5"/>
      <c r="K18" s="5"/>
      <c r="L18" s="5"/>
    </row>
    <row r="19" spans="1:12" ht="12.75">
      <c r="A19" s="4"/>
      <c r="B19" s="15"/>
      <c r="C19" s="5"/>
      <c r="D19" s="5"/>
      <c r="E19" s="30"/>
      <c r="G19" s="5"/>
      <c r="H19" s="5"/>
      <c r="I19" s="5"/>
      <c r="J19" s="5"/>
      <c r="K19" s="5"/>
      <c r="L19" s="5"/>
    </row>
    <row r="20" spans="1:10" ht="12.75">
      <c r="A20" s="4"/>
      <c r="B20" s="15"/>
      <c r="C20" s="5"/>
      <c r="D20" s="5"/>
      <c r="E20" s="30"/>
      <c r="I20" s="5"/>
      <c r="J20" s="29"/>
    </row>
    <row r="21" spans="1:9" ht="12.75">
      <c r="A21" s="7"/>
      <c r="B21" s="16"/>
      <c r="C21" s="8"/>
      <c r="D21" s="8"/>
      <c r="E21" s="31"/>
      <c r="F21" s="25"/>
      <c r="G21" s="25" t="s">
        <v>11</v>
      </c>
      <c r="H21" s="26"/>
      <c r="I21" s="5"/>
    </row>
    <row r="22" spans="1:5" ht="12.75">
      <c r="A22" s="51">
        <f>COUNTA(A5:A21)</f>
        <v>6</v>
      </c>
      <c r="B22" s="52">
        <f>SUM(B5:B21)</f>
        <v>24021.65</v>
      </c>
      <c r="C22" s="53">
        <f>AVERAGE(C5:C21)</f>
        <v>42536</v>
      </c>
      <c r="D22" s="51"/>
      <c r="E22" s="51">
        <f>COUNTA(E5:E21)</f>
        <v>4</v>
      </c>
    </row>
    <row r="24" spans="1:2" ht="12.75">
      <c r="A24" s="2" t="s">
        <v>8</v>
      </c>
      <c r="B24" s="18">
        <v>22500</v>
      </c>
    </row>
    <row r="26" spans="1:2" ht="12.75">
      <c r="A26" s="2" t="s">
        <v>9</v>
      </c>
      <c r="B26" s="18">
        <v>50000</v>
      </c>
    </row>
    <row r="28" spans="1:2" ht="12.75">
      <c r="A28" s="2" t="s">
        <v>10</v>
      </c>
      <c r="B28" s="58">
        <f>+B26-B22</f>
        <v>25978.35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22" sqref="A22"/>
    </sheetView>
  </sheetViews>
  <sheetFormatPr defaultColWidth="9.140625" defaultRowHeight="12.75"/>
  <cols>
    <col min="1" max="1" width="13.00390625" style="13" customWidth="1"/>
    <col min="2" max="2" width="9.140625" style="36" customWidth="1"/>
    <col min="4" max="4" width="2.140625" style="0" customWidth="1"/>
    <col min="8" max="8" width="10.28125" style="13" bestFit="1" customWidth="1"/>
    <col min="9" max="9" width="2.8515625" style="0" customWidth="1"/>
  </cols>
  <sheetData>
    <row r="1" spans="1:8" s="1" customFormat="1" ht="12.75">
      <c r="A1" s="37" t="s">
        <v>17</v>
      </c>
      <c r="B1" s="38"/>
      <c r="H1" s="37"/>
    </row>
    <row r="2" spans="1:8" s="1" customFormat="1" ht="12.75">
      <c r="A2" s="37"/>
      <c r="B2" s="38"/>
      <c r="H2" s="37"/>
    </row>
    <row r="3" spans="1:9" ht="12.75">
      <c r="A3" s="14" t="s">
        <v>3</v>
      </c>
      <c r="B3" s="34" t="s">
        <v>2</v>
      </c>
      <c r="C3" s="10" t="s">
        <v>5</v>
      </c>
      <c r="E3" s="19" t="s">
        <v>19</v>
      </c>
      <c r="F3" s="20"/>
      <c r="G3" s="20"/>
      <c r="H3" s="59">
        <f>+(A22/H5)*100</f>
        <v>90.63555555555556</v>
      </c>
      <c r="I3" s="60" t="s">
        <v>15</v>
      </c>
    </row>
    <row r="4" spans="1:9" ht="12.75">
      <c r="A4" s="39">
        <f>IF(Basket!E5&lt;&gt;"",Basket!B5,"")</f>
      </c>
      <c r="B4" s="40">
        <f>IF(Basket!E5&lt;&gt;"",Basket!A5,"")</f>
      </c>
      <c r="C4" s="41">
        <f>IF(Basket!E5&lt;&gt;"",Basket!D5,"")</f>
      </c>
      <c r="E4" s="4"/>
      <c r="F4" s="5"/>
      <c r="G4" s="5"/>
      <c r="H4" s="15"/>
      <c r="I4" s="6"/>
    </row>
    <row r="5" spans="1:9" ht="12.75">
      <c r="A5" s="42">
        <f>IF(Basket!E6&lt;&gt;"",Basket!B6,"")</f>
        <v>1695</v>
      </c>
      <c r="B5" s="43">
        <f>IF(Basket!E6&lt;&gt;"",Basket!A6,"")</f>
        <v>1283</v>
      </c>
      <c r="C5" s="44">
        <f>IF(Basket!E6&lt;&gt;"",Basket!D6,"")</f>
        <v>1707</v>
      </c>
      <c r="E5" s="4" t="s">
        <v>20</v>
      </c>
      <c r="F5" s="5"/>
      <c r="G5" s="5"/>
      <c r="H5" s="61">
        <f>+Basket!B24</f>
        <v>22500</v>
      </c>
      <c r="I5" s="6"/>
    </row>
    <row r="6" spans="1:9" ht="12.75">
      <c r="A6" s="42">
        <f>IF(Basket!E7&lt;&gt;"",Basket!B7,"")</f>
      </c>
      <c r="B6" s="43">
        <f>IF(Basket!E7&lt;&gt;"",Basket!A7,"")</f>
      </c>
      <c r="C6" s="44">
        <f>IF(Basket!E7&lt;&gt;"",Basket!D7,"")</f>
      </c>
      <c r="E6" s="4"/>
      <c r="F6" s="5"/>
      <c r="G6" s="5"/>
      <c r="H6" s="15"/>
      <c r="I6" s="6"/>
    </row>
    <row r="7" spans="1:9" ht="12.75">
      <c r="A7" s="42">
        <f>IF(Basket!E8&lt;&gt;"",Basket!B8,"")</f>
        <v>8700</v>
      </c>
      <c r="B7" s="43">
        <f>IF(Basket!E8&lt;&gt;"",Basket!A8,"")</f>
        <v>1286</v>
      </c>
      <c r="C7" s="44">
        <f>IF(Basket!E8&lt;&gt;"",Basket!D8,"")</f>
        <v>2001</v>
      </c>
      <c r="E7" s="4" t="s">
        <v>9</v>
      </c>
      <c r="F7" s="5"/>
      <c r="G7" s="5"/>
      <c r="H7" s="61">
        <f>+Basket!B26</f>
        <v>50000</v>
      </c>
      <c r="I7" s="6"/>
    </row>
    <row r="8" spans="1:9" ht="12.75">
      <c r="A8" s="42">
        <f>IF(Basket!E9&lt;&gt;"",Basket!B9,"")</f>
        <v>4400</v>
      </c>
      <c r="B8" s="43">
        <f>IF(Basket!E9&lt;&gt;"",Basket!A9,"")</f>
        <v>1288</v>
      </c>
      <c r="C8" s="44">
        <f>IF(Basket!E9&lt;&gt;"",Basket!D9,"")</f>
        <v>2002</v>
      </c>
      <c r="E8" s="4"/>
      <c r="F8" s="5"/>
      <c r="G8" s="5"/>
      <c r="H8" s="15"/>
      <c r="I8" s="6"/>
    </row>
    <row r="9" spans="1:9" ht="12.75">
      <c r="A9" s="42">
        <f>IF(Basket!E10&lt;&gt;"",Basket!B10,"")</f>
        <v>5598</v>
      </c>
      <c r="B9" s="43">
        <f>IF(Basket!E10&lt;&gt;"",Basket!A10,"")</f>
        <v>1290</v>
      </c>
      <c r="C9" s="44">
        <f>IF(Basket!E10&lt;&gt;"",Basket!D10,"")</f>
        <v>2000</v>
      </c>
      <c r="E9" s="7" t="s">
        <v>10</v>
      </c>
      <c r="F9" s="8"/>
      <c r="G9" s="8"/>
      <c r="H9" s="62">
        <f>+Basket!B28</f>
        <v>25978.35</v>
      </c>
      <c r="I9" s="9"/>
    </row>
    <row r="10" spans="1:3" ht="12.75">
      <c r="A10" s="42">
        <f>IF(Basket!E11&lt;&gt;"",Basket!B11,"")</f>
      </c>
      <c r="B10" s="43">
        <f>IF(Basket!E11&lt;&gt;"",Basket!A11,"")</f>
      </c>
      <c r="C10" s="44">
        <f>IF(Basket!E11&lt;&gt;"",Basket!D11,"")</f>
      </c>
    </row>
    <row r="11" spans="1:3" ht="12.75">
      <c r="A11" s="42">
        <f>IF(Basket!E12&lt;&gt;"",Basket!B12,"")</f>
      </c>
      <c r="B11" s="43">
        <f>IF(Basket!E12&lt;&gt;"",Basket!A12,"")</f>
      </c>
      <c r="C11" s="44">
        <f>IF(Basket!E12&lt;&gt;"",Basket!D12,"")</f>
      </c>
    </row>
    <row r="12" spans="1:3" ht="12.75">
      <c r="A12" s="42">
        <f>IF(Basket!E13&lt;&gt;"",Basket!B13,"")</f>
      </c>
      <c r="B12" s="43">
        <f>IF(Basket!E13&lt;&gt;"",Basket!A13,"")</f>
      </c>
      <c r="C12" s="44">
        <f>IF(Basket!E13&lt;&gt;"",Basket!D13,"")</f>
      </c>
    </row>
    <row r="13" spans="1:3" ht="12.75">
      <c r="A13" s="42">
        <f>IF(Basket!E14&lt;&gt;"",Basket!B14,"")</f>
      </c>
      <c r="B13" s="43">
        <f>IF(Basket!E14&lt;&gt;"",Basket!A14,"")</f>
      </c>
      <c r="C13" s="44">
        <f>IF(Basket!E14&lt;&gt;"",Basket!D14,"")</f>
      </c>
    </row>
    <row r="14" spans="1:3" ht="12.75">
      <c r="A14" s="42">
        <f>IF(Basket!E15&lt;&gt;"",Basket!B15,"")</f>
      </c>
      <c r="B14" s="43">
        <f>IF(Basket!E15&lt;&gt;"",Basket!A15,"")</f>
      </c>
      <c r="C14" s="44">
        <f>IF(Basket!E15&lt;&gt;"",Basket!D15,"")</f>
      </c>
    </row>
    <row r="15" spans="1:3" ht="12.75">
      <c r="A15" s="42">
        <f>IF(Basket!E16&lt;&gt;"",Basket!B16,"")</f>
      </c>
      <c r="B15" s="43">
        <f>IF(Basket!E16&lt;&gt;"",Basket!A16,"")</f>
      </c>
      <c r="C15" s="44">
        <f>IF(Basket!E16&lt;&gt;"",Basket!D16,"")</f>
      </c>
    </row>
    <row r="16" spans="1:3" ht="12.75">
      <c r="A16" s="42">
        <f>IF(Basket!E17&lt;&gt;"",Basket!B17,"")</f>
      </c>
      <c r="B16" s="43">
        <f>IF(Basket!E17&lt;&gt;"",Basket!A17,"")</f>
      </c>
      <c r="C16" s="44">
        <f>IF(Basket!E17&lt;&gt;"",Basket!D17,"")</f>
      </c>
    </row>
    <row r="17" spans="1:3" ht="12.75">
      <c r="A17" s="42"/>
      <c r="B17" s="43">
        <f>IF(Basket!E18&lt;&gt;"",Basket!A18,"")</f>
      </c>
      <c r="C17" s="44">
        <f>IF(Basket!E18&lt;&gt;"",Basket!D18,"")</f>
      </c>
    </row>
    <row r="18" spans="1:3" ht="12.75">
      <c r="A18" s="42"/>
      <c r="B18" s="43">
        <f>IF(Basket!E19&lt;&gt;"",Basket!A19,"")</f>
      </c>
      <c r="C18" s="44">
        <f>IF(Basket!E19&lt;&gt;"",Basket!D19,"")</f>
      </c>
    </row>
    <row r="19" spans="1:3" ht="12.75">
      <c r="A19" s="42"/>
      <c r="B19" s="43">
        <f>IF(Basket!E20&lt;&gt;"",Basket!A20,"")</f>
      </c>
      <c r="C19" s="44">
        <f>IF(Basket!E20&lt;&gt;"",Basket!D20,"")</f>
      </c>
    </row>
    <row r="20" spans="1:3" ht="12.75">
      <c r="A20" s="42"/>
      <c r="B20" s="43">
        <f>IF(Basket!E21&lt;&gt;"",Basket!A21,"")</f>
      </c>
      <c r="C20" s="44">
        <f>IF(Basket!E21&lt;&gt;"",Basket!D21,"")</f>
      </c>
    </row>
    <row r="21" spans="1:3" ht="12.75">
      <c r="A21" s="45"/>
      <c r="B21" s="46"/>
      <c r="C21" s="47"/>
    </row>
    <row r="22" spans="1:3" ht="12.75">
      <c r="A22" s="63">
        <f>SUM(A5:A21)</f>
        <v>20393</v>
      </c>
      <c r="C22" s="35">
        <f>IF(Basket!E23&lt;&gt;"",Basket!D23,"")</f>
      </c>
    </row>
    <row r="24" spans="2:5" ht="12.75">
      <c r="B24" s="64" t="s">
        <v>18</v>
      </c>
      <c r="C24" s="64"/>
      <c r="D24" s="64"/>
      <c r="E24" s="64"/>
    </row>
  </sheetData>
  <sheetProtection/>
  <mergeCells count="1">
    <mergeCell ref="B24:E2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showGridLines="0" zoomScalePageLayoutView="0" workbookViewId="0" topLeftCell="A1">
      <selection activeCell="I18" sqref="I18"/>
    </sheetView>
  </sheetViews>
  <sheetFormatPr defaultColWidth="9.140625" defaultRowHeight="12.75"/>
  <sheetData>
    <row r="1" s="1" customFormat="1" ht="12.75">
      <c r="A1" s="1" t="s">
        <v>21</v>
      </c>
    </row>
    <row r="3" spans="1:3" ht="12.75">
      <c r="A3" s="48" t="s">
        <v>3</v>
      </c>
      <c r="B3" s="34" t="s">
        <v>2</v>
      </c>
      <c r="C3" s="10" t="s">
        <v>5</v>
      </c>
    </row>
    <row r="4" spans="1:3" ht="12.75">
      <c r="A4" s="39">
        <f>IF(Basket!E5="",Basket!B5,"")</f>
        <v>812.65</v>
      </c>
      <c r="B4" s="40">
        <f>IF(Basket!E5="",Basket!A5,"")</f>
        <v>1280</v>
      </c>
      <c r="C4" s="41">
        <f>IF(Basket!E5="",Basket!D5,"")</f>
        <v>1704</v>
      </c>
    </row>
    <row r="5" spans="1:3" ht="12.75">
      <c r="A5" s="42">
        <f>IF(Basket!E6="",Basket!B6,"")</f>
      </c>
      <c r="B5" s="43">
        <f>IF(Basket!E6="",Basket!A6,"")</f>
      </c>
      <c r="C5" s="44">
        <f>IF(Basket!E6="",Basket!D6,"")</f>
      </c>
    </row>
    <row r="6" spans="1:3" ht="12.75">
      <c r="A6" s="42">
        <f>IF(Basket!E7="",Basket!B7,"")</f>
        <v>2816</v>
      </c>
      <c r="B6" s="43">
        <f>IF(Basket!E7="",Basket!A7,"")</f>
        <v>1285</v>
      </c>
      <c r="C6" s="44">
        <f>IF(Basket!E7="",Basket!D7,"")</f>
        <v>2006</v>
      </c>
    </row>
    <row r="7" spans="1:3" ht="12.75">
      <c r="A7" s="42">
        <f>IF(Basket!E8="",Basket!B8,"")</f>
      </c>
      <c r="B7" s="43">
        <f>IF(Basket!E8="",Basket!A8,"")</f>
      </c>
      <c r="C7" s="44">
        <f>IF(Basket!E8="",Basket!D8,"")</f>
      </c>
    </row>
    <row r="8" spans="1:3" ht="12.75">
      <c r="A8" s="42">
        <f>IF(Basket!E9="",Basket!B9,"")</f>
      </c>
      <c r="B8" s="43">
        <f>IF(Basket!E9="",Basket!A9,"")</f>
      </c>
      <c r="C8" s="44">
        <f>IF(Basket!E9="",Basket!D9,"")</f>
      </c>
    </row>
    <row r="9" spans="1:3" ht="12.75">
      <c r="A9" s="42">
        <f>IF(Basket!E10="",Basket!B10,"")</f>
      </c>
      <c r="B9" s="43">
        <f>IF(Basket!E10="",Basket!A10,"")</f>
      </c>
      <c r="C9" s="44">
        <f>IF(Basket!E10="",Basket!D10,"")</f>
      </c>
    </row>
    <row r="10" spans="1:3" ht="12.75">
      <c r="A10" s="42">
        <f>IF(Basket!E11="",Basket!B11,"")</f>
        <v>0</v>
      </c>
      <c r="B10" s="43">
        <f>IF(Basket!E11="",Basket!A11,"")</f>
        <v>0</v>
      </c>
      <c r="C10" s="44">
        <f>IF(Basket!E11="",Basket!D11,"")</f>
        <v>0</v>
      </c>
    </row>
    <row r="11" spans="1:3" ht="12.75">
      <c r="A11" s="42">
        <f>IF(Basket!E12="",Basket!B12,"")</f>
        <v>0</v>
      </c>
      <c r="B11" s="43">
        <f>IF(Basket!E12="",Basket!A12,"")</f>
        <v>0</v>
      </c>
      <c r="C11" s="44">
        <f>IF(Basket!E12="",Basket!D12,"")</f>
        <v>0</v>
      </c>
    </row>
    <row r="12" spans="1:3" ht="12.75">
      <c r="A12" s="42">
        <f>IF(Basket!E13="",Basket!B13,"")</f>
        <v>0</v>
      </c>
      <c r="B12" s="43">
        <f>IF(Basket!E13="",Basket!A13,"")</f>
        <v>0</v>
      </c>
      <c r="C12" s="44">
        <f>IF(Basket!E13="",Basket!D13,"")</f>
        <v>0</v>
      </c>
    </row>
    <row r="13" spans="1:3" ht="12.75">
      <c r="A13" s="42">
        <f>IF(Basket!E14="",Basket!B14,"")</f>
        <v>0</v>
      </c>
      <c r="B13" s="43">
        <f>IF(Basket!E14="",Basket!A14,"")</f>
        <v>0</v>
      </c>
      <c r="C13" s="44">
        <f>IF(Basket!E14="",Basket!D14,"")</f>
        <v>0</v>
      </c>
    </row>
    <row r="14" spans="1:3" ht="12.75">
      <c r="A14" s="42">
        <f>IF(Basket!E15="",Basket!B15,"")</f>
        <v>0</v>
      </c>
      <c r="B14" s="43">
        <f>IF(Basket!E15="",Basket!A15,"")</f>
        <v>0</v>
      </c>
      <c r="C14" s="44">
        <f>IF(Basket!E15="",Basket!D15,"")</f>
        <v>0</v>
      </c>
    </row>
    <row r="15" spans="1:3" ht="12.75">
      <c r="A15" s="42">
        <f>IF(Basket!E16="",Basket!B16,"")</f>
        <v>0</v>
      </c>
      <c r="B15" s="43">
        <f>IF(Basket!E16="",Basket!A16,"")</f>
        <v>0</v>
      </c>
      <c r="C15" s="44">
        <f>IF(Basket!E16="",Basket!D16,"")</f>
        <v>0</v>
      </c>
    </row>
    <row r="16" spans="1:3" ht="12.75">
      <c r="A16" s="42">
        <f>IF(Basket!E17="",Basket!B17,"")</f>
        <v>0</v>
      </c>
      <c r="B16" s="43">
        <f>IF(Basket!E17="",Basket!A17,"")</f>
        <v>0</v>
      </c>
      <c r="C16" s="44">
        <f>IF(Basket!E17="",Basket!D17,"")</f>
        <v>0</v>
      </c>
    </row>
    <row r="17" spans="1:3" ht="12.75">
      <c r="A17" s="42">
        <f>IF(Basket!E18="",Basket!B18,"")</f>
        <v>0</v>
      </c>
      <c r="B17" s="43">
        <f>IF(Basket!E18="",Basket!A18,"")</f>
        <v>0</v>
      </c>
      <c r="C17" s="44">
        <f>IF(Basket!E18="",Basket!D18,"")</f>
        <v>0</v>
      </c>
    </row>
    <row r="18" spans="1:3" ht="12.75">
      <c r="A18" s="42">
        <f>IF(Basket!E19="",Basket!B19,"")</f>
        <v>0</v>
      </c>
      <c r="B18" s="43">
        <f>IF(Basket!E19="",Basket!A19,"")</f>
        <v>0</v>
      </c>
      <c r="C18" s="44">
        <f>IF(Basket!E19="",Basket!D19,"")</f>
        <v>0</v>
      </c>
    </row>
    <row r="19" spans="1:3" ht="12.75">
      <c r="A19" s="42">
        <f>IF(Basket!E20="",Basket!B20,"")</f>
        <v>0</v>
      </c>
      <c r="B19" s="43">
        <f>IF(Basket!E20="",Basket!A20,"")</f>
        <v>0</v>
      </c>
      <c r="C19" s="44">
        <f>IF(Basket!E20="",Basket!D20,"")</f>
        <v>0</v>
      </c>
    </row>
    <row r="20" spans="1:3" ht="12.75">
      <c r="A20" s="42">
        <f>IF(Basket!E21="",Basket!B21,"")</f>
        <v>0</v>
      </c>
      <c r="B20" s="43">
        <f>IF(Basket!E21="",Basket!A21,"")</f>
        <v>0</v>
      </c>
      <c r="C20" s="44">
        <f>IF(Basket!E21="",Basket!D21,"")</f>
        <v>0</v>
      </c>
    </row>
    <row r="21" spans="1:3" ht="12.75">
      <c r="A21" s="45">
        <f>IF(Basket!E22="",Basket!B22,"")</f>
      </c>
      <c r="B21" s="46"/>
      <c r="C21" s="47"/>
    </row>
    <row r="22" spans="1:3" ht="12.75">
      <c r="A22" s="63">
        <f>SUM(A4:A21)</f>
        <v>3628.65</v>
      </c>
      <c r="B22" s="36"/>
      <c r="C22" s="35">
        <f>IF(Basket!E23&lt;&gt;"",Basket!D23,"")</f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valerio cappelli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</dc:creator>
  <cp:keywords/>
  <dc:description/>
  <cp:lastModifiedBy>alessandra.gualtieri</cp:lastModifiedBy>
  <dcterms:created xsi:type="dcterms:W3CDTF">2010-05-04T12:14:43Z</dcterms:created>
  <dcterms:modified xsi:type="dcterms:W3CDTF">2015-10-14T12:56:31Z</dcterms:modified>
  <cp:category/>
  <cp:version/>
  <cp:contentType/>
  <cp:contentStatus/>
</cp:coreProperties>
</file>